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C12" lockStructure="1"/>
  <bookViews>
    <workbookView xWindow="8388" yWindow="-12" windowWidth="8412" windowHeight="6948"/>
  </bookViews>
  <sheets>
    <sheet name="WE Instructions" sheetId="4" r:id="rId1"/>
    <sheet name="Wage Enhancement Template" sheetId="8" r:id="rId2"/>
    <sheet name="FS Instructions" sheetId="11" r:id="rId3"/>
    <sheet name="Fee Stabilization Template" sheetId="9" r:id="rId4"/>
  </sheets>
  <definedNames>
    <definedName name="_xlnm._FilterDatabase" localSheetId="3" hidden="1">'Fee Stabilization Template'!$A$43:$K$43</definedName>
    <definedName name="_xlnm._FilterDatabase" localSheetId="1" hidden="1">'Wage Enhancement Template'!$A$41:$AH$41</definedName>
    <definedName name="_xlnm.Print_Area" localSheetId="3">'Fee Stabilization Template'!$A$1:$M$142</definedName>
    <definedName name="_xlnm.Print_Area" localSheetId="2">'FS Instructions'!$A$1:$M$126</definedName>
    <definedName name="_xlnm.Print_Area" localSheetId="0">'WE Instructions'!$A$1:$M$276</definedName>
  </definedNames>
  <calcPr calcId="145621"/>
</workbook>
</file>

<file path=xl/calcChain.xml><?xml version="1.0" encoding="utf-8"?>
<calcChain xmlns="http://schemas.openxmlformats.org/spreadsheetml/2006/main">
  <c r="J46" i="9" l="1"/>
  <c r="K46" i="9"/>
  <c r="J47" i="9"/>
  <c r="J48" i="9"/>
  <c r="J49" i="9"/>
  <c r="J50" i="9"/>
  <c r="K50" i="9"/>
  <c r="J51" i="9"/>
  <c r="J52" i="9"/>
  <c r="J53" i="9"/>
  <c r="J54" i="9"/>
  <c r="K54" i="9"/>
  <c r="J55" i="9"/>
  <c r="J56" i="9"/>
  <c r="J57" i="9"/>
  <c r="J58" i="9"/>
  <c r="K58" i="9"/>
  <c r="J59" i="9"/>
  <c r="J60" i="9"/>
  <c r="J61" i="9"/>
  <c r="J62" i="9"/>
  <c r="K62" i="9"/>
  <c r="J63" i="9"/>
  <c r="J64" i="9"/>
  <c r="J65" i="9"/>
  <c r="J66" i="9"/>
  <c r="K66" i="9"/>
  <c r="J67" i="9"/>
  <c r="J68" i="9"/>
  <c r="J69" i="9"/>
  <c r="J70" i="9"/>
  <c r="K70" i="9"/>
  <c r="J71" i="9"/>
  <c r="J72" i="9"/>
  <c r="J73" i="9"/>
  <c r="J74" i="9"/>
  <c r="K74" i="9"/>
  <c r="J75" i="9"/>
  <c r="J76" i="9"/>
  <c r="J77" i="9"/>
  <c r="J78" i="9"/>
  <c r="K78" i="9"/>
  <c r="J79" i="9"/>
  <c r="J80" i="9"/>
  <c r="J81" i="9"/>
  <c r="J82" i="9"/>
  <c r="K82" i="9"/>
  <c r="J83" i="9"/>
  <c r="K83" i="9"/>
  <c r="J84" i="9"/>
  <c r="K84" i="9"/>
  <c r="J85" i="9"/>
  <c r="J86" i="9"/>
  <c r="J87" i="9"/>
  <c r="J88" i="9"/>
  <c r="K88" i="9"/>
  <c r="J89" i="9"/>
  <c r="J90" i="9"/>
  <c r="K90" i="9"/>
  <c r="J91" i="9"/>
  <c r="J92" i="9"/>
  <c r="K92" i="9"/>
  <c r="J93" i="9"/>
  <c r="J94" i="9"/>
  <c r="K94" i="9"/>
  <c r="J95" i="9"/>
  <c r="J96" i="9"/>
  <c r="K96" i="9"/>
  <c r="J97" i="9"/>
  <c r="J98" i="9"/>
  <c r="K98" i="9"/>
  <c r="J99" i="9"/>
  <c r="J100" i="9"/>
  <c r="K100" i="9"/>
  <c r="J101" i="9"/>
  <c r="J102" i="9"/>
  <c r="J103" i="9"/>
  <c r="J104" i="9"/>
  <c r="K104" i="9"/>
  <c r="J105" i="9"/>
  <c r="J106" i="9"/>
  <c r="K106" i="9"/>
  <c r="J107" i="9"/>
  <c r="J108" i="9"/>
  <c r="J109" i="9"/>
  <c r="J110" i="9"/>
  <c r="K110" i="9"/>
  <c r="J111" i="9"/>
  <c r="J112" i="9"/>
  <c r="J113" i="9"/>
  <c r="J114" i="9"/>
  <c r="K114" i="9"/>
  <c r="J115" i="9"/>
  <c r="J116" i="9"/>
  <c r="J117" i="9"/>
  <c r="J118" i="9"/>
  <c r="K118" i="9"/>
  <c r="J119" i="9"/>
  <c r="J120" i="9"/>
  <c r="J121" i="9"/>
  <c r="J122" i="9"/>
  <c r="K122" i="9"/>
  <c r="J123" i="9"/>
  <c r="J124" i="9"/>
  <c r="J45" i="9"/>
  <c r="K45" i="9" s="1"/>
  <c r="K125" i="9" s="1"/>
  <c r="C4" i="9"/>
  <c r="D4" i="9"/>
  <c r="G4" i="9"/>
  <c r="H4" i="9"/>
  <c r="I4" i="9"/>
  <c r="J4" i="9"/>
  <c r="K4" i="9"/>
  <c r="C5" i="9"/>
  <c r="D5" i="9"/>
  <c r="G5" i="9"/>
  <c r="J5" i="9"/>
  <c r="K5" i="9"/>
  <c r="C6" i="9"/>
  <c r="D6" i="9"/>
  <c r="G6" i="9"/>
  <c r="J6" i="9"/>
  <c r="K6" i="9"/>
  <c r="C7" i="9"/>
  <c r="D7" i="9"/>
  <c r="G7" i="9"/>
  <c r="J7" i="9"/>
  <c r="K7" i="9"/>
  <c r="C8" i="9"/>
  <c r="D8" i="9"/>
  <c r="G8" i="9"/>
  <c r="J8" i="9"/>
  <c r="K8" i="9"/>
  <c r="C9" i="9"/>
  <c r="D9" i="9"/>
  <c r="G9" i="9"/>
  <c r="J9" i="9"/>
  <c r="K9" i="9"/>
  <c r="C10" i="9"/>
  <c r="D10" i="9"/>
  <c r="E10" i="9"/>
  <c r="F10" i="9"/>
  <c r="G10" i="9"/>
  <c r="J10" i="9"/>
  <c r="K10" i="9"/>
  <c r="C11" i="9"/>
  <c r="D11" i="9"/>
  <c r="E11" i="9"/>
  <c r="F11" i="9"/>
  <c r="G11" i="9"/>
  <c r="J11" i="9"/>
  <c r="K11" i="9"/>
  <c r="C12" i="9"/>
  <c r="D12" i="9"/>
  <c r="E12" i="9"/>
  <c r="F12" i="9"/>
  <c r="G12" i="9"/>
  <c r="H12" i="9"/>
  <c r="I12" i="9"/>
  <c r="J12" i="9"/>
  <c r="K12" i="9"/>
  <c r="C13" i="9"/>
  <c r="D13" i="9"/>
  <c r="E13" i="9"/>
  <c r="F13" i="9"/>
  <c r="G13" i="9"/>
  <c r="H13" i="9"/>
  <c r="I13" i="9"/>
  <c r="J13" i="9"/>
  <c r="K13" i="9"/>
  <c r="C14" i="9"/>
  <c r="D14" i="9"/>
  <c r="E14" i="9"/>
  <c r="F14" i="9"/>
  <c r="G14" i="9"/>
  <c r="H14" i="9"/>
  <c r="I14" i="9"/>
  <c r="J14" i="9"/>
  <c r="K14" i="9"/>
  <c r="C15" i="9"/>
  <c r="D15" i="9"/>
  <c r="G15" i="9"/>
  <c r="H15" i="9"/>
  <c r="I15" i="9"/>
  <c r="J15" i="9"/>
  <c r="K15" i="9"/>
  <c r="C16" i="9"/>
  <c r="D16" i="9"/>
  <c r="E16" i="9"/>
  <c r="F16" i="9"/>
  <c r="G16" i="9"/>
  <c r="J16" i="9"/>
  <c r="K16" i="9"/>
  <c r="C17" i="9"/>
  <c r="D17" i="9"/>
  <c r="E17" i="9"/>
  <c r="F17" i="9"/>
  <c r="G17" i="9"/>
  <c r="J17" i="9"/>
  <c r="K17" i="9"/>
  <c r="C18" i="9"/>
  <c r="D18" i="9"/>
  <c r="E18" i="9"/>
  <c r="F18" i="9"/>
  <c r="G18" i="9"/>
  <c r="J18" i="9"/>
  <c r="K18" i="9"/>
  <c r="C19" i="9"/>
  <c r="D19" i="9"/>
  <c r="E19" i="9"/>
  <c r="F19" i="9"/>
  <c r="G19" i="9"/>
  <c r="H19" i="9"/>
  <c r="I19" i="9"/>
  <c r="J19" i="9"/>
  <c r="K19" i="9"/>
  <c r="D3" i="9"/>
  <c r="E3" i="9"/>
  <c r="F3" i="9"/>
  <c r="G3" i="9"/>
  <c r="H3" i="9"/>
  <c r="I3" i="9"/>
  <c r="J3" i="9"/>
  <c r="K3" i="9"/>
  <c r="C3" i="9"/>
  <c r="A84" i="9"/>
  <c r="A85" i="9"/>
  <c r="A86" i="9"/>
  <c r="A87" i="9"/>
  <c r="A88" i="9"/>
  <c r="A89" i="9"/>
  <c r="A90" i="9"/>
  <c r="A91" i="9"/>
  <c r="A92" i="9"/>
  <c r="A93" i="9"/>
  <c r="A94" i="9"/>
  <c r="A95" i="9"/>
  <c r="A96" i="9"/>
  <c r="A97" i="9"/>
  <c r="A98" i="9"/>
  <c r="A99" i="9"/>
  <c r="A100" i="9"/>
  <c r="A101" i="9"/>
  <c r="A102" i="9"/>
  <c r="A103" i="9"/>
  <c r="A104" i="9"/>
  <c r="A105" i="9"/>
  <c r="A106" i="9"/>
  <c r="A107" i="9"/>
  <c r="K85" i="9"/>
  <c r="K86" i="9"/>
  <c r="K87" i="9"/>
  <c r="K89" i="9"/>
  <c r="K91" i="9"/>
  <c r="K93" i="9"/>
  <c r="K95" i="9"/>
  <c r="K97" i="9"/>
  <c r="K99" i="9"/>
  <c r="K101" i="9"/>
  <c r="K102" i="9"/>
  <c r="K103" i="9"/>
  <c r="K105" i="9"/>
  <c r="K107"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108" i="9"/>
  <c r="A109" i="9"/>
  <c r="A110" i="9"/>
  <c r="A111" i="9"/>
  <c r="A112" i="9"/>
  <c r="A113" i="9"/>
  <c r="A114" i="9"/>
  <c r="A115" i="9"/>
  <c r="A116" i="9"/>
  <c r="A117" i="9"/>
  <c r="A118" i="9"/>
  <c r="A119" i="9"/>
  <c r="A120" i="9"/>
  <c r="A121" i="9"/>
  <c r="A122" i="9"/>
  <c r="A123" i="9"/>
  <c r="A124" i="9"/>
  <c r="A45" i="9"/>
  <c r="K47" i="9"/>
  <c r="K48" i="9"/>
  <c r="K49" i="9"/>
  <c r="K51" i="9"/>
  <c r="K52" i="9"/>
  <c r="K53" i="9"/>
  <c r="K55" i="9"/>
  <c r="K56" i="9"/>
  <c r="K57" i="9"/>
  <c r="K59" i="9"/>
  <c r="K60" i="9"/>
  <c r="K61" i="9"/>
  <c r="K63" i="9"/>
  <c r="K64" i="9"/>
  <c r="K65" i="9"/>
  <c r="K67" i="9"/>
  <c r="K68" i="9"/>
  <c r="K69" i="9"/>
  <c r="K71" i="9"/>
  <c r="K72" i="9"/>
  <c r="K73" i="9"/>
  <c r="K75" i="9"/>
  <c r="K76" i="9"/>
  <c r="K77" i="9"/>
  <c r="K79" i="9"/>
  <c r="K80" i="9"/>
  <c r="K81" i="9"/>
  <c r="K108" i="9"/>
  <c r="K109" i="9"/>
  <c r="K111" i="9"/>
  <c r="K112" i="9"/>
  <c r="K113" i="9"/>
  <c r="K115" i="9"/>
  <c r="K116" i="9"/>
  <c r="K117" i="9"/>
  <c r="K119" i="9"/>
  <c r="K120" i="9"/>
  <c r="K121" i="9"/>
  <c r="K123" i="9"/>
  <c r="K124" i="9"/>
  <c r="K26" i="9"/>
  <c r="K27" i="9"/>
  <c r="K28" i="9"/>
  <c r="K29" i="9"/>
  <c r="K30" i="9"/>
  <c r="K31" i="9"/>
  <c r="K25" i="9"/>
  <c r="J44" i="9"/>
  <c r="K44" i="9"/>
  <c r="AJ42" i="8"/>
  <c r="AJ142" i="8"/>
  <c r="AJ141" i="8"/>
  <c r="AJ140" i="8"/>
  <c r="AJ139" i="8"/>
  <c r="AJ138" i="8"/>
  <c r="AJ137" i="8"/>
  <c r="AJ136" i="8"/>
  <c r="AJ135" i="8"/>
  <c r="AJ134" i="8"/>
  <c r="AJ133" i="8"/>
  <c r="AJ132" i="8"/>
  <c r="AJ131" i="8"/>
  <c r="AJ130" i="8"/>
  <c r="AJ129" i="8"/>
  <c r="AJ128" i="8"/>
  <c r="AJ127" i="8"/>
  <c r="AJ126" i="8"/>
  <c r="AJ125" i="8"/>
  <c r="AJ124" i="8"/>
  <c r="AJ123" i="8"/>
  <c r="AJ122" i="8"/>
  <c r="AJ121" i="8"/>
  <c r="AJ120" i="8"/>
  <c r="AJ119" i="8"/>
  <c r="AJ118" i="8"/>
  <c r="AJ117" i="8"/>
  <c r="AJ116" i="8"/>
  <c r="AJ115" i="8"/>
  <c r="AJ114" i="8"/>
  <c r="AJ113" i="8"/>
  <c r="AJ112" i="8"/>
  <c r="AJ111" i="8"/>
  <c r="AJ110" i="8"/>
  <c r="AJ109" i="8"/>
  <c r="AJ108" i="8"/>
  <c r="AJ107" i="8"/>
  <c r="AJ106" i="8"/>
  <c r="AJ105" i="8"/>
  <c r="AJ104" i="8"/>
  <c r="AJ103" i="8"/>
  <c r="AJ102" i="8"/>
  <c r="AJ101" i="8"/>
  <c r="AJ100" i="8"/>
  <c r="AJ99" i="8"/>
  <c r="AJ98" i="8"/>
  <c r="AJ97" i="8"/>
  <c r="AJ96" i="8"/>
  <c r="AJ95" i="8"/>
  <c r="AJ94" i="8"/>
  <c r="AJ93" i="8"/>
  <c r="AJ92" i="8"/>
  <c r="AJ91" i="8"/>
  <c r="AJ90" i="8"/>
  <c r="AJ89" i="8"/>
  <c r="AJ88" i="8"/>
  <c r="AJ87" i="8"/>
  <c r="AJ86" i="8"/>
  <c r="AJ85" i="8"/>
  <c r="AJ84" i="8"/>
  <c r="AJ83" i="8"/>
  <c r="AJ82" i="8"/>
  <c r="AJ81" i="8"/>
  <c r="AJ80" i="8"/>
  <c r="AJ79" i="8"/>
  <c r="AJ78" i="8"/>
  <c r="AJ77" i="8"/>
  <c r="AJ76" i="8"/>
  <c r="AJ75" i="8"/>
  <c r="AJ74" i="8"/>
  <c r="AJ73" i="8"/>
  <c r="AJ72" i="8"/>
  <c r="AJ71" i="8"/>
  <c r="AJ70" i="8"/>
  <c r="AJ69" i="8"/>
  <c r="AJ68" i="8"/>
  <c r="AJ67" i="8"/>
  <c r="AJ66" i="8"/>
  <c r="AJ65" i="8"/>
  <c r="AJ64" i="8"/>
  <c r="AJ63" i="8"/>
  <c r="AJ62" i="8"/>
  <c r="AJ61" i="8"/>
  <c r="AJ60" i="8"/>
  <c r="AJ59" i="8"/>
  <c r="AJ58" i="8"/>
  <c r="AJ57" i="8"/>
  <c r="AJ56" i="8"/>
  <c r="AJ55" i="8"/>
  <c r="AJ54" i="8"/>
  <c r="AJ53" i="8"/>
  <c r="AJ52" i="8"/>
  <c r="AJ51" i="8"/>
  <c r="AJ50" i="8"/>
  <c r="AJ49" i="8"/>
  <c r="AJ48" i="8"/>
  <c r="AJ47" i="8"/>
  <c r="AJ46" i="8"/>
  <c r="AJ45" i="8"/>
  <c r="AJ44" i="8"/>
  <c r="AJ43" i="8"/>
  <c r="L47" i="8"/>
  <c r="X47" i="8"/>
  <c r="M141" i="8"/>
  <c r="Y141" i="8"/>
  <c r="M140" i="8"/>
  <c r="M139" i="8"/>
  <c r="Y139" i="8"/>
  <c r="M138" i="8"/>
  <c r="Y138" i="8"/>
  <c r="M137" i="8"/>
  <c r="Y137" i="8"/>
  <c r="M136" i="8"/>
  <c r="Y136" i="8"/>
  <c r="M135" i="8"/>
  <c r="Y135" i="8"/>
  <c r="M134" i="8"/>
  <c r="Y134" i="8"/>
  <c r="M133" i="8"/>
  <c r="Y133" i="8"/>
  <c r="M132" i="8"/>
  <c r="Y132" i="8"/>
  <c r="M131" i="8"/>
  <c r="P131" i="8"/>
  <c r="M130" i="8"/>
  <c r="P130" i="8"/>
  <c r="M129" i="8"/>
  <c r="P129" i="8"/>
  <c r="M128" i="8"/>
  <c r="P128" i="8"/>
  <c r="Q128" i="8"/>
  <c r="M127" i="8"/>
  <c r="M126" i="8"/>
  <c r="P126" i="8"/>
  <c r="M125" i="8"/>
  <c r="M124" i="8"/>
  <c r="P124" i="8"/>
  <c r="M123" i="8"/>
  <c r="P123" i="8"/>
  <c r="M122" i="8"/>
  <c r="P122" i="8"/>
  <c r="M121" i="8"/>
  <c r="P121" i="8"/>
  <c r="Q121" i="8"/>
  <c r="M120" i="8"/>
  <c r="P120" i="8"/>
  <c r="M119" i="8"/>
  <c r="P119" i="8"/>
  <c r="M118" i="8"/>
  <c r="Y118" i="8"/>
  <c r="M117" i="8"/>
  <c r="P117" i="8"/>
  <c r="M116" i="8"/>
  <c r="P116" i="8"/>
  <c r="M115" i="8"/>
  <c r="P115" i="8"/>
  <c r="M114" i="8"/>
  <c r="P114" i="8"/>
  <c r="M113" i="8"/>
  <c r="M112" i="8"/>
  <c r="P112" i="8"/>
  <c r="M111" i="8"/>
  <c r="P111" i="8"/>
  <c r="N111" i="8"/>
  <c r="Z111" i="8"/>
  <c r="M110" i="8"/>
  <c r="P110" i="8"/>
  <c r="N110" i="8"/>
  <c r="Z110" i="8"/>
  <c r="M109" i="8"/>
  <c r="P109" i="8"/>
  <c r="M108" i="8"/>
  <c r="P108" i="8"/>
  <c r="Y108" i="8"/>
  <c r="M107" i="8"/>
  <c r="P107" i="8"/>
  <c r="M106" i="8"/>
  <c r="P106" i="8"/>
  <c r="M105" i="8"/>
  <c r="P105" i="8"/>
  <c r="M104" i="8"/>
  <c r="M103" i="8"/>
  <c r="P103" i="8"/>
  <c r="M102" i="8"/>
  <c r="P102" i="8"/>
  <c r="N102" i="8"/>
  <c r="Z102" i="8"/>
  <c r="M101" i="8"/>
  <c r="P101" i="8"/>
  <c r="N101" i="8"/>
  <c r="Z101" i="8"/>
  <c r="M100" i="8"/>
  <c r="P100" i="8"/>
  <c r="Y100" i="8"/>
  <c r="M99" i="8"/>
  <c r="Y99" i="8"/>
  <c r="M98" i="8"/>
  <c r="Y98" i="8"/>
  <c r="M97" i="8"/>
  <c r="P97" i="8"/>
  <c r="M96" i="8"/>
  <c r="Y96" i="8"/>
  <c r="M95" i="8"/>
  <c r="P95" i="8"/>
  <c r="N95" i="8"/>
  <c r="Z95" i="8"/>
  <c r="Y95" i="8"/>
  <c r="M94" i="8"/>
  <c r="Y94" i="8"/>
  <c r="M93" i="8"/>
  <c r="M92" i="8"/>
  <c r="P92" i="8"/>
  <c r="M91" i="8"/>
  <c r="M90" i="8"/>
  <c r="M89" i="8"/>
  <c r="Y89" i="8"/>
  <c r="M88" i="8"/>
  <c r="Y88" i="8"/>
  <c r="M87" i="8"/>
  <c r="Y87" i="8"/>
  <c r="M86" i="8"/>
  <c r="P86" i="8"/>
  <c r="Q86" i="8"/>
  <c r="Y86" i="8"/>
  <c r="M85" i="8"/>
  <c r="P85" i="8"/>
  <c r="M84" i="8"/>
  <c r="Y84" i="8"/>
  <c r="M83" i="8"/>
  <c r="P83" i="8"/>
  <c r="M82" i="8"/>
  <c r="Y82" i="8"/>
  <c r="M81" i="8"/>
  <c r="P81" i="8"/>
  <c r="M80" i="8"/>
  <c r="Y80" i="8"/>
  <c r="M79" i="8"/>
  <c r="P79" i="8"/>
  <c r="M78" i="8"/>
  <c r="Y78" i="8"/>
  <c r="M77" i="8"/>
  <c r="Y77" i="8"/>
  <c r="M76" i="8"/>
  <c r="P76" i="8"/>
  <c r="Q76" i="8"/>
  <c r="M75" i="8"/>
  <c r="Y75" i="8"/>
  <c r="M74" i="8"/>
  <c r="P74" i="8"/>
  <c r="M73" i="8"/>
  <c r="Y73" i="8"/>
  <c r="M72" i="8"/>
  <c r="Y72" i="8"/>
  <c r="M71" i="8"/>
  <c r="Y71" i="8"/>
  <c r="M70" i="8"/>
  <c r="Y70" i="8"/>
  <c r="M69" i="8"/>
  <c r="P69" i="8"/>
  <c r="Q69" i="8"/>
  <c r="M68" i="8"/>
  <c r="M67" i="8"/>
  <c r="P67" i="8"/>
  <c r="M66" i="8"/>
  <c r="P66" i="8"/>
  <c r="M65" i="8"/>
  <c r="P65" i="8"/>
  <c r="M64" i="8"/>
  <c r="Y64" i="8"/>
  <c r="P64" i="8"/>
  <c r="M63" i="8"/>
  <c r="P63" i="8"/>
  <c r="Q63" i="8"/>
  <c r="M62" i="8"/>
  <c r="P62" i="8"/>
  <c r="N62" i="8"/>
  <c r="Z62" i="8"/>
  <c r="Y62" i="8"/>
  <c r="M61" i="8"/>
  <c r="P61" i="8"/>
  <c r="N61" i="8"/>
  <c r="Z61" i="8"/>
  <c r="M60" i="8"/>
  <c r="Y60" i="8"/>
  <c r="M59" i="8"/>
  <c r="Y59" i="8"/>
  <c r="M58" i="8"/>
  <c r="P58" i="8"/>
  <c r="M57" i="8"/>
  <c r="P57" i="8"/>
  <c r="N57" i="8"/>
  <c r="Z57" i="8"/>
  <c r="M56" i="8"/>
  <c r="M55" i="8"/>
  <c r="M54" i="8"/>
  <c r="M53" i="8"/>
  <c r="Y53" i="8"/>
  <c r="M52" i="8"/>
  <c r="Y52" i="8"/>
  <c r="M51" i="8"/>
  <c r="Y51" i="8"/>
  <c r="M50" i="8"/>
  <c r="Y50" i="8"/>
  <c r="M49" i="8"/>
  <c r="P49" i="8"/>
  <c r="M48" i="8"/>
  <c r="P48" i="8"/>
  <c r="M47" i="8"/>
  <c r="P47" i="8"/>
  <c r="M45" i="8"/>
  <c r="P45" i="8"/>
  <c r="M44" i="8"/>
  <c r="P44" i="8"/>
  <c r="M43" i="8"/>
  <c r="P43" i="8"/>
  <c r="M46" i="8"/>
  <c r="P46" i="8"/>
  <c r="M42" i="8"/>
  <c r="Y42" i="8"/>
  <c r="L141" i="8"/>
  <c r="X141" i="8"/>
  <c r="L140" i="8"/>
  <c r="X140" i="8"/>
  <c r="L139" i="8"/>
  <c r="L138" i="8"/>
  <c r="X138" i="8"/>
  <c r="L137" i="8"/>
  <c r="X137" i="8"/>
  <c r="L136" i="8"/>
  <c r="X136" i="8"/>
  <c r="L135" i="8"/>
  <c r="X135" i="8"/>
  <c r="L134" i="8"/>
  <c r="X134" i="8"/>
  <c r="L133" i="8"/>
  <c r="X133" i="8"/>
  <c r="L132" i="8"/>
  <c r="X132" i="8"/>
  <c r="L131" i="8"/>
  <c r="X131" i="8"/>
  <c r="L130" i="8"/>
  <c r="X130" i="8"/>
  <c r="L129" i="8"/>
  <c r="L128" i="8"/>
  <c r="X128" i="8"/>
  <c r="L127" i="8"/>
  <c r="X127" i="8"/>
  <c r="L126" i="8"/>
  <c r="X126" i="8"/>
  <c r="L125" i="8"/>
  <c r="X125" i="8"/>
  <c r="L124" i="8"/>
  <c r="X124" i="8"/>
  <c r="L123" i="8"/>
  <c r="X123" i="8"/>
  <c r="L122" i="8"/>
  <c r="X122" i="8"/>
  <c r="L121" i="8"/>
  <c r="X121" i="8"/>
  <c r="L120" i="8"/>
  <c r="X120" i="8"/>
  <c r="L119" i="8"/>
  <c r="X119" i="8"/>
  <c r="L118" i="8"/>
  <c r="X118" i="8"/>
  <c r="L117" i="8"/>
  <c r="L116" i="8"/>
  <c r="X116" i="8"/>
  <c r="L115" i="8"/>
  <c r="X115" i="8"/>
  <c r="L114" i="8"/>
  <c r="X114" i="8"/>
  <c r="L113" i="8"/>
  <c r="X113" i="8"/>
  <c r="L112" i="8"/>
  <c r="X112" i="8"/>
  <c r="L111" i="8"/>
  <c r="X111" i="8"/>
  <c r="L110" i="8"/>
  <c r="X110" i="8"/>
  <c r="L109" i="8"/>
  <c r="X109" i="8"/>
  <c r="L108" i="8"/>
  <c r="X108" i="8"/>
  <c r="L107" i="8"/>
  <c r="X107" i="8"/>
  <c r="L106" i="8"/>
  <c r="L105" i="8"/>
  <c r="L104" i="8"/>
  <c r="X104" i="8"/>
  <c r="L103" i="8"/>
  <c r="X103" i="8"/>
  <c r="L102" i="8"/>
  <c r="X102" i="8"/>
  <c r="L101" i="8"/>
  <c r="X101" i="8"/>
  <c r="L100" i="8"/>
  <c r="X100" i="8"/>
  <c r="L99" i="8"/>
  <c r="X99" i="8"/>
  <c r="L98" i="8"/>
  <c r="X98" i="8"/>
  <c r="L97" i="8"/>
  <c r="X97" i="8"/>
  <c r="L96" i="8"/>
  <c r="X96" i="8"/>
  <c r="L95" i="8"/>
  <c r="X95" i="8"/>
  <c r="L94" i="8"/>
  <c r="X94" i="8"/>
  <c r="L93" i="8"/>
  <c r="L92" i="8"/>
  <c r="X92" i="8"/>
  <c r="L91" i="8"/>
  <c r="X91" i="8"/>
  <c r="L90" i="8"/>
  <c r="X90" i="8"/>
  <c r="L89" i="8"/>
  <c r="X89" i="8"/>
  <c r="L88" i="8"/>
  <c r="X88" i="8"/>
  <c r="L87" i="8"/>
  <c r="X87" i="8"/>
  <c r="L86" i="8"/>
  <c r="X86" i="8"/>
  <c r="L85" i="8"/>
  <c r="X85" i="8"/>
  <c r="L84" i="8"/>
  <c r="X84" i="8"/>
  <c r="L83" i="8"/>
  <c r="X83" i="8"/>
  <c r="L82" i="8"/>
  <c r="X82" i="8"/>
  <c r="L81" i="8"/>
  <c r="L80" i="8"/>
  <c r="X80" i="8"/>
  <c r="L79" i="8"/>
  <c r="X79" i="8"/>
  <c r="L78" i="8"/>
  <c r="X78" i="8"/>
  <c r="L77" i="8"/>
  <c r="X77" i="8"/>
  <c r="L76" i="8"/>
  <c r="X76" i="8"/>
  <c r="L75" i="8"/>
  <c r="X75" i="8"/>
  <c r="L74" i="8"/>
  <c r="X74" i="8"/>
  <c r="L73" i="8"/>
  <c r="X73" i="8"/>
  <c r="L72" i="8"/>
  <c r="X72" i="8"/>
  <c r="L71" i="8"/>
  <c r="L70" i="8"/>
  <c r="X70" i="8"/>
  <c r="L69" i="8"/>
  <c r="X69" i="8"/>
  <c r="L68" i="8"/>
  <c r="X68" i="8"/>
  <c r="L67" i="8"/>
  <c r="X67" i="8"/>
  <c r="L66" i="8"/>
  <c r="X66" i="8"/>
  <c r="L65" i="8"/>
  <c r="X65" i="8"/>
  <c r="L64" i="8"/>
  <c r="X64" i="8"/>
  <c r="L63" i="8"/>
  <c r="X63" i="8"/>
  <c r="L62" i="8"/>
  <c r="X62" i="8"/>
  <c r="L61" i="8"/>
  <c r="X61" i="8"/>
  <c r="L60" i="8"/>
  <c r="X60" i="8"/>
  <c r="L59" i="8"/>
  <c r="L58" i="8"/>
  <c r="X58" i="8"/>
  <c r="L57" i="8"/>
  <c r="L56" i="8"/>
  <c r="X56" i="8"/>
  <c r="L55" i="8"/>
  <c r="X55" i="8"/>
  <c r="L54" i="8"/>
  <c r="X54" i="8"/>
  <c r="L53" i="8"/>
  <c r="X53" i="8"/>
  <c r="L52" i="8"/>
  <c r="X52" i="8"/>
  <c r="L51" i="8"/>
  <c r="X51" i="8"/>
  <c r="L50" i="8"/>
  <c r="X50" i="8"/>
  <c r="L49" i="8"/>
  <c r="X49" i="8"/>
  <c r="L48" i="8"/>
  <c r="X48" i="8"/>
  <c r="L46" i="8"/>
  <c r="L45" i="8"/>
  <c r="X45" i="8"/>
  <c r="L44" i="8"/>
  <c r="X44" i="8"/>
  <c r="L43" i="8"/>
  <c r="X43" i="8"/>
  <c r="L42" i="8"/>
  <c r="X42" i="8"/>
  <c r="Y125" i="8"/>
  <c r="W141" i="8"/>
  <c r="O141" i="8"/>
  <c r="N141" i="8"/>
  <c r="Z141" i="8"/>
  <c r="P141" i="8"/>
  <c r="Q141" i="8"/>
  <c r="A141" i="8"/>
  <c r="W140" i="8"/>
  <c r="O140" i="8"/>
  <c r="N140" i="8"/>
  <c r="Z140" i="8"/>
  <c r="A140" i="8"/>
  <c r="W139" i="8"/>
  <c r="O139" i="8"/>
  <c r="X139" i="8"/>
  <c r="A139" i="8"/>
  <c r="W138" i="8"/>
  <c r="O138" i="8"/>
  <c r="A138" i="8"/>
  <c r="W137" i="8"/>
  <c r="O137" i="8"/>
  <c r="A137" i="8"/>
  <c r="W136" i="8"/>
  <c r="O136" i="8"/>
  <c r="A136" i="8"/>
  <c r="W135" i="8"/>
  <c r="O135" i="8"/>
  <c r="A135" i="8"/>
  <c r="W134" i="8"/>
  <c r="O134" i="8"/>
  <c r="A134" i="8"/>
  <c r="W133" i="8"/>
  <c r="O133" i="8"/>
  <c r="Q133" i="8"/>
  <c r="A133" i="8"/>
  <c r="W132" i="8"/>
  <c r="O132" i="8"/>
  <c r="A132" i="8"/>
  <c r="W131" i="8"/>
  <c r="O131" i="8"/>
  <c r="A131" i="8"/>
  <c r="W130" i="8"/>
  <c r="O130" i="8"/>
  <c r="Q130" i="8"/>
  <c r="A130" i="8"/>
  <c r="W129" i="8"/>
  <c r="O129" i="8"/>
  <c r="X129" i="8"/>
  <c r="A129" i="8"/>
  <c r="W128" i="8"/>
  <c r="O128" i="8"/>
  <c r="A128" i="8"/>
  <c r="Y127" i="8"/>
  <c r="W127" i="8"/>
  <c r="O127" i="8"/>
  <c r="P127" i="8"/>
  <c r="A127" i="8"/>
  <c r="W126" i="8"/>
  <c r="O126" i="8"/>
  <c r="A126" i="8"/>
  <c r="W125" i="8"/>
  <c r="O125" i="8"/>
  <c r="A125" i="8"/>
  <c r="W124" i="8"/>
  <c r="O124" i="8"/>
  <c r="Q124" i="8"/>
  <c r="A124" i="8"/>
  <c r="W123" i="8"/>
  <c r="O123" i="8"/>
  <c r="A123" i="8"/>
  <c r="W122" i="8"/>
  <c r="O122" i="8"/>
  <c r="A122" i="8"/>
  <c r="W121" i="8"/>
  <c r="O121" i="8"/>
  <c r="Y121" i="8"/>
  <c r="A121" i="8"/>
  <c r="W120" i="8"/>
  <c r="O120" i="8"/>
  <c r="A120" i="8"/>
  <c r="W119" i="8"/>
  <c r="O119" i="8"/>
  <c r="Q119" i="8"/>
  <c r="A119" i="8"/>
  <c r="W118" i="8"/>
  <c r="O118" i="8"/>
  <c r="A118" i="8"/>
  <c r="W117" i="8"/>
  <c r="O117" i="8"/>
  <c r="Q117" i="8"/>
  <c r="X117" i="8"/>
  <c r="A117" i="8"/>
  <c r="W116" i="8"/>
  <c r="O116" i="8"/>
  <c r="A116" i="8"/>
  <c r="W115" i="8"/>
  <c r="O115" i="8"/>
  <c r="N115" i="8"/>
  <c r="Z115" i="8"/>
  <c r="A115" i="8"/>
  <c r="Y114" i="8"/>
  <c r="W114" i="8"/>
  <c r="O114" i="8"/>
  <c r="A114" i="8"/>
  <c r="W113" i="8"/>
  <c r="P113" i="8"/>
  <c r="O113" i="8"/>
  <c r="Q113" i="8"/>
  <c r="Y113" i="8"/>
  <c r="A113" i="8"/>
  <c r="W112" i="8"/>
  <c r="O112" i="8"/>
  <c r="A112" i="8"/>
  <c r="W111" i="8"/>
  <c r="O111" i="8"/>
  <c r="A111" i="8"/>
  <c r="W110" i="8"/>
  <c r="O110" i="8"/>
  <c r="Q110" i="8"/>
  <c r="A110" i="8"/>
  <c r="W109" i="8"/>
  <c r="O109" i="8"/>
  <c r="A109" i="8"/>
  <c r="W108" i="8"/>
  <c r="O108" i="8"/>
  <c r="N108" i="8"/>
  <c r="Z108" i="8"/>
  <c r="A108" i="8"/>
  <c r="W107" i="8"/>
  <c r="O107" i="8"/>
  <c r="A107" i="8"/>
  <c r="W106" i="8"/>
  <c r="O106" i="8"/>
  <c r="N106" i="8"/>
  <c r="Z106" i="8"/>
  <c r="X106" i="8"/>
  <c r="A106" i="8"/>
  <c r="W105" i="8"/>
  <c r="O105" i="8"/>
  <c r="X105" i="8"/>
  <c r="A105" i="8"/>
  <c r="W104" i="8"/>
  <c r="O104" i="8"/>
  <c r="Y104" i="8"/>
  <c r="P104" i="8"/>
  <c r="N104" i="8"/>
  <c r="Z104" i="8"/>
  <c r="A104" i="8"/>
  <c r="W103" i="8"/>
  <c r="O103" i="8"/>
  <c r="A103" i="8"/>
  <c r="W102" i="8"/>
  <c r="O102" i="8"/>
  <c r="A102" i="8"/>
  <c r="W101" i="8"/>
  <c r="O101" i="8"/>
  <c r="A101" i="8"/>
  <c r="W100" i="8"/>
  <c r="O100" i="8"/>
  <c r="A100" i="8"/>
  <c r="W99" i="8"/>
  <c r="O99" i="8"/>
  <c r="A99" i="8"/>
  <c r="W98" i="8"/>
  <c r="O98" i="8"/>
  <c r="A98" i="8"/>
  <c r="W97" i="8"/>
  <c r="O97" i="8"/>
  <c r="Q97" i="8"/>
  <c r="Y97" i="8"/>
  <c r="A97" i="8"/>
  <c r="W96" i="8"/>
  <c r="O96" i="8"/>
  <c r="A96" i="8"/>
  <c r="W95" i="8"/>
  <c r="O95" i="8"/>
  <c r="A95" i="8"/>
  <c r="W94" i="8"/>
  <c r="O94" i="8"/>
  <c r="A94" i="8"/>
  <c r="W93" i="8"/>
  <c r="O93" i="8"/>
  <c r="P93" i="8"/>
  <c r="X93" i="8"/>
  <c r="A93" i="8"/>
  <c r="W92" i="8"/>
  <c r="O92" i="8"/>
  <c r="A92" i="8"/>
  <c r="W91" i="8"/>
  <c r="O91" i="8"/>
  <c r="P91" i="8"/>
  <c r="N91" i="8"/>
  <c r="Z91" i="8"/>
  <c r="A91" i="8"/>
  <c r="Y90" i="8"/>
  <c r="W90" i="8"/>
  <c r="O90" i="8"/>
  <c r="N90" i="8"/>
  <c r="Z90" i="8"/>
  <c r="P90" i="8"/>
  <c r="A90" i="8"/>
  <c r="W89" i="8"/>
  <c r="O89" i="8"/>
  <c r="P89" i="8"/>
  <c r="N89" i="8"/>
  <c r="Z89" i="8"/>
  <c r="A89" i="8"/>
  <c r="W88" i="8"/>
  <c r="O88" i="8"/>
  <c r="A88" i="8"/>
  <c r="W87" i="8"/>
  <c r="O87" i="8"/>
  <c r="A87" i="8"/>
  <c r="W86" i="8"/>
  <c r="O86" i="8"/>
  <c r="A86" i="8"/>
  <c r="W85" i="8"/>
  <c r="O85" i="8"/>
  <c r="N85" i="8"/>
  <c r="Z85" i="8"/>
  <c r="A85" i="8"/>
  <c r="W84" i="8"/>
  <c r="O84" i="8"/>
  <c r="A84" i="8"/>
  <c r="W83" i="8"/>
  <c r="O83" i="8"/>
  <c r="Q83" i="8"/>
  <c r="A83" i="8"/>
  <c r="W82" i="8"/>
  <c r="O82" i="8"/>
  <c r="A82" i="8"/>
  <c r="W81" i="8"/>
  <c r="O81" i="8"/>
  <c r="Q81" i="8"/>
  <c r="X81" i="8"/>
  <c r="A81" i="8"/>
  <c r="W80" i="8"/>
  <c r="O80" i="8"/>
  <c r="N80" i="8"/>
  <c r="Z80" i="8"/>
  <c r="P80" i="8"/>
  <c r="A80" i="8"/>
  <c r="W79" i="8"/>
  <c r="O79" i="8"/>
  <c r="A79" i="8"/>
  <c r="W78" i="8"/>
  <c r="O78" i="8"/>
  <c r="A78" i="8"/>
  <c r="W77" i="8"/>
  <c r="O77" i="8"/>
  <c r="A77" i="8"/>
  <c r="W76" i="8"/>
  <c r="O76" i="8"/>
  <c r="A76" i="8"/>
  <c r="W75" i="8"/>
  <c r="O75" i="8"/>
  <c r="A75" i="8"/>
  <c r="W74" i="8"/>
  <c r="O74" i="8"/>
  <c r="Q74" i="8"/>
  <c r="A74" i="8"/>
  <c r="W73" i="8"/>
  <c r="O73" i="8"/>
  <c r="A73" i="8"/>
  <c r="W72" i="8"/>
  <c r="O72" i="8"/>
  <c r="A72" i="8"/>
  <c r="W71" i="8"/>
  <c r="O71" i="8"/>
  <c r="X71" i="8"/>
  <c r="A71" i="8"/>
  <c r="W70" i="8"/>
  <c r="O70" i="8"/>
  <c r="Q70" i="8"/>
  <c r="A70" i="8"/>
  <c r="W69" i="8"/>
  <c r="O69" i="8"/>
  <c r="A69" i="8"/>
  <c r="Y68" i="8"/>
  <c r="W68" i="8"/>
  <c r="O68" i="8"/>
  <c r="P68" i="8"/>
  <c r="A68" i="8"/>
  <c r="W67" i="8"/>
  <c r="O67" i="8"/>
  <c r="N67" i="8"/>
  <c r="Z67" i="8"/>
  <c r="Y67" i="8"/>
  <c r="A67" i="8"/>
  <c r="W66" i="8"/>
  <c r="O66" i="8"/>
  <c r="N66" i="8"/>
  <c r="Z66" i="8"/>
  <c r="Y66" i="8"/>
  <c r="A66" i="8"/>
  <c r="W65" i="8"/>
  <c r="O65" i="8"/>
  <c r="N65" i="8"/>
  <c r="Z65" i="8"/>
  <c r="A65" i="8"/>
  <c r="W64" i="8"/>
  <c r="O64" i="8"/>
  <c r="Q64" i="8"/>
  <c r="A64" i="8"/>
  <c r="W63" i="8"/>
  <c r="O63" i="8"/>
  <c r="A63" i="8"/>
  <c r="W62" i="8"/>
  <c r="O62" i="8"/>
  <c r="A62" i="8"/>
  <c r="W61" i="8"/>
  <c r="O61" i="8"/>
  <c r="A61" i="8"/>
  <c r="W60" i="8"/>
  <c r="O60" i="8"/>
  <c r="A60" i="8"/>
  <c r="W59" i="8"/>
  <c r="O59" i="8"/>
  <c r="X59" i="8"/>
  <c r="A59" i="8"/>
  <c r="W58" i="8"/>
  <c r="O58" i="8"/>
  <c r="A58" i="8"/>
  <c r="W57" i="8"/>
  <c r="O57" i="8"/>
  <c r="X57" i="8"/>
  <c r="A57" i="8"/>
  <c r="Y56" i="8"/>
  <c r="W56" i="8"/>
  <c r="O56" i="8"/>
  <c r="Q56" i="8"/>
  <c r="P56" i="8"/>
  <c r="A56" i="8"/>
  <c r="W55" i="8"/>
  <c r="O55" i="8"/>
  <c r="Y55" i="8"/>
  <c r="P55" i="8"/>
  <c r="Q55" i="8"/>
  <c r="A55" i="8"/>
  <c r="W54" i="8"/>
  <c r="O54" i="8"/>
  <c r="Y54" i="8"/>
  <c r="A54" i="8"/>
  <c r="W53" i="8"/>
  <c r="O53" i="8"/>
  <c r="A53" i="8"/>
  <c r="W52" i="8"/>
  <c r="O52" i="8"/>
  <c r="A52" i="8"/>
  <c r="W51" i="8"/>
  <c r="O51" i="8"/>
  <c r="A51" i="8"/>
  <c r="W50" i="8"/>
  <c r="O50" i="8"/>
  <c r="A50" i="8"/>
  <c r="W49" i="8"/>
  <c r="O49" i="8"/>
  <c r="A49" i="8"/>
  <c r="W48" i="8"/>
  <c r="O48" i="8"/>
  <c r="A48" i="8"/>
  <c r="W47" i="8"/>
  <c r="O47" i="8"/>
  <c r="A47" i="8"/>
  <c r="W46" i="8"/>
  <c r="X46" i="8"/>
  <c r="A46" i="8"/>
  <c r="W45" i="8"/>
  <c r="A45" i="8"/>
  <c r="W44" i="8"/>
  <c r="A44" i="8"/>
  <c r="W43" i="8"/>
  <c r="A43" i="8"/>
  <c r="W42" i="8"/>
  <c r="A42" i="8"/>
  <c r="P125" i="8"/>
  <c r="Q125" i="8"/>
  <c r="P60" i="8"/>
  <c r="Y57" i="8"/>
  <c r="Y93" i="8"/>
  <c r="P133" i="8"/>
  <c r="P140" i="8"/>
  <c r="Y140" i="8"/>
  <c r="Y91" i="8"/>
  <c r="P54" i="8"/>
  <c r="Q54" i="8"/>
  <c r="P73" i="8"/>
  <c r="Q73" i="8"/>
  <c r="N125" i="8"/>
  <c r="Z125" i="8"/>
  <c r="P82" i="8"/>
  <c r="Y119" i="8"/>
  <c r="P84" i="8"/>
  <c r="Q84" i="8"/>
  <c r="P88" i="8"/>
  <c r="P87" i="8"/>
  <c r="N87" i="8"/>
  <c r="Z87" i="8"/>
  <c r="Q90" i="8"/>
  <c r="N121" i="8"/>
  <c r="Z121" i="8"/>
  <c r="P99" i="8"/>
  <c r="N99" i="8"/>
  <c r="Z99" i="8"/>
  <c r="P75" i="8"/>
  <c r="Y124" i="8"/>
  <c r="P98" i="8"/>
  <c r="Q98" i="8"/>
  <c r="P70" i="8"/>
  <c r="P59" i="8"/>
  <c r="Q59" i="8"/>
  <c r="N56" i="8"/>
  <c r="Z56" i="8"/>
  <c r="Y74" i="8"/>
  <c r="P134" i="8"/>
  <c r="N134" i="8"/>
  <c r="Z134" i="8"/>
  <c r="Q99" i="8"/>
  <c r="P135" i="8"/>
  <c r="N135" i="8"/>
  <c r="Z135" i="8"/>
  <c r="Q135" i="8"/>
  <c r="Y76" i="8"/>
  <c r="P118" i="8"/>
  <c r="Q118" i="8"/>
  <c r="Y83" i="8"/>
  <c r="O46" i="8"/>
  <c r="O45" i="8"/>
  <c r="O44" i="8"/>
  <c r="O43" i="8"/>
  <c r="O42" i="8"/>
  <c r="N75" i="8"/>
  <c r="Z75" i="8"/>
  <c r="N98" i="8"/>
  <c r="Z98" i="8"/>
  <c r="P52" i="8"/>
  <c r="Q52" i="8"/>
  <c r="J35" i="8"/>
  <c r="J34" i="8"/>
  <c r="N49" i="8"/>
  <c r="Z49" i="8"/>
  <c r="Q48" i="8"/>
  <c r="Y48" i="8"/>
  <c r="J33" i="8"/>
  <c r="J32" i="8"/>
  <c r="N120" i="8"/>
  <c r="Z120" i="8"/>
  <c r="N52" i="8"/>
  <c r="Z52" i="8"/>
  <c r="Y129" i="8"/>
  <c r="Q67" i="8"/>
  <c r="N69" i="8"/>
  <c r="Z69" i="8"/>
  <c r="Q105" i="8"/>
  <c r="Y81" i="8"/>
  <c r="Y105" i="8"/>
  <c r="Q60" i="8"/>
  <c r="N84" i="8"/>
  <c r="Z84" i="8"/>
  <c r="Q88" i="8"/>
  <c r="N93" i="8"/>
  <c r="Z93" i="8"/>
  <c r="Y103" i="8"/>
  <c r="Q109" i="8"/>
  <c r="Y126" i="8"/>
  <c r="P94" i="8"/>
  <c r="N94" i="8"/>
  <c r="Z94" i="8"/>
  <c r="Y110" i="8"/>
  <c r="Y120" i="8"/>
  <c r="Q101" i="8"/>
  <c r="N127" i="8"/>
  <c r="Z127" i="8"/>
  <c r="Q87" i="8"/>
  <c r="P51" i="8"/>
  <c r="Q51" i="8"/>
  <c r="Q61" i="8"/>
  <c r="Q91" i="8"/>
  <c r="Q104" i="8"/>
  <c r="Y63" i="8"/>
  <c r="P71" i="8"/>
  <c r="P96" i="8"/>
  <c r="Q96" i="8"/>
  <c r="Y122" i="8"/>
  <c r="Y131" i="8"/>
  <c r="N55" i="8"/>
  <c r="Z55" i="8"/>
  <c r="N64" i="8"/>
  <c r="Z64" i="8"/>
  <c r="N70" i="8"/>
  <c r="Z70" i="8"/>
  <c r="Y47" i="8"/>
  <c r="Y46" i="8"/>
  <c r="P53" i="8"/>
  <c r="Q53" i="8"/>
  <c r="Q68" i="8"/>
  <c r="N71" i="8"/>
  <c r="Z71" i="8"/>
  <c r="Q75" i="8"/>
  <c r="Q82" i="8"/>
  <c r="N86" i="8"/>
  <c r="Z86" i="8"/>
  <c r="Q89" i="8"/>
  <c r="P138" i="8"/>
  <c r="Q138" i="8"/>
  <c r="P72" i="8"/>
  <c r="Q106" i="8"/>
  <c r="Q115" i="8"/>
  <c r="Y123" i="8"/>
  <c r="P132" i="8"/>
  <c r="N132" i="8"/>
  <c r="Z132" i="8"/>
  <c r="Y128" i="8"/>
  <c r="N113" i="8"/>
  <c r="Z113" i="8"/>
  <c r="N76" i="8"/>
  <c r="Z76" i="8"/>
  <c r="Y112" i="8"/>
  <c r="Y79" i="8"/>
  <c r="Q95" i="8"/>
  <c r="N117" i="8"/>
  <c r="Z117" i="8"/>
  <c r="N124" i="8"/>
  <c r="Z124" i="8"/>
  <c r="Q129" i="8"/>
  <c r="Q134" i="8"/>
  <c r="Q140" i="8"/>
  <c r="N54" i="8"/>
  <c r="Z54" i="8"/>
  <c r="N126" i="8"/>
  <c r="Z126" i="8"/>
  <c r="Q65" i="8"/>
  <c r="Y69" i="8"/>
  <c r="Q120" i="8"/>
  <c r="Y61" i="8"/>
  <c r="Y111" i="8"/>
  <c r="Q127" i="8"/>
  <c r="N63" i="8"/>
  <c r="Z63" i="8"/>
  <c r="Q80" i="8"/>
  <c r="Q103" i="8"/>
  <c r="N105" i="8"/>
  <c r="Z105" i="8"/>
  <c r="N128" i="8"/>
  <c r="Z128" i="8"/>
  <c r="N74" i="8"/>
  <c r="Z74" i="8"/>
  <c r="N83" i="8"/>
  <c r="Z83" i="8"/>
  <c r="Y109" i="8"/>
  <c r="Y49" i="8"/>
  <c r="Q49" i="8"/>
  <c r="N48" i="8"/>
  <c r="Z48" i="8"/>
  <c r="N47" i="8"/>
  <c r="Z47" i="8"/>
  <c r="Q47" i="8"/>
  <c r="N46" i="8"/>
  <c r="Z46" i="8"/>
  <c r="Q46" i="8"/>
  <c r="Y45" i="8"/>
  <c r="Q92" i="8"/>
  <c r="N92" i="8"/>
  <c r="Z92" i="8"/>
  <c r="N129" i="8"/>
  <c r="Z129" i="8"/>
  <c r="Q44" i="8"/>
  <c r="N44" i="8"/>
  <c r="Z44" i="8"/>
  <c r="N79" i="8"/>
  <c r="Z79" i="8"/>
  <c r="Q79" i="8"/>
  <c r="Q114" i="8"/>
  <c r="N114" i="8"/>
  <c r="Z114" i="8"/>
  <c r="Q122" i="8"/>
  <c r="N122" i="8"/>
  <c r="Z122" i="8"/>
  <c r="Q131" i="8"/>
  <c r="N131" i="8"/>
  <c r="Z131" i="8"/>
  <c r="Q102" i="8"/>
  <c r="N45" i="8"/>
  <c r="Z45" i="8"/>
  <c r="Q45" i="8"/>
  <c r="Q112" i="8"/>
  <c r="N107" i="8"/>
  <c r="Z107" i="8"/>
  <c r="Q107" i="8"/>
  <c r="Q100" i="8"/>
  <c r="N100" i="8"/>
  <c r="Z100" i="8"/>
  <c r="Q111" i="8"/>
  <c r="Q58" i="8"/>
  <c r="N58" i="8"/>
  <c r="Z58" i="8"/>
  <c r="N116" i="8"/>
  <c r="Z116" i="8"/>
  <c r="N123" i="8"/>
  <c r="Z123" i="8"/>
  <c r="N119" i="8"/>
  <c r="Z119" i="8"/>
  <c r="Q66" i="8"/>
  <c r="Y58" i="8"/>
  <c r="Y102" i="8"/>
  <c r="Y116" i="8"/>
  <c r="P136" i="8"/>
  <c r="N136" i="8"/>
  <c r="Z136" i="8"/>
  <c r="N130" i="8"/>
  <c r="Z130" i="8"/>
  <c r="Q62" i="8"/>
  <c r="N68" i="8"/>
  <c r="Z68" i="8"/>
  <c r="N112" i="8"/>
  <c r="Z112" i="8"/>
  <c r="Q71" i="8"/>
  <c r="Q93" i="8"/>
  <c r="N133" i="8"/>
  <c r="Z133" i="8"/>
  <c r="N60" i="8"/>
  <c r="Z60" i="8"/>
  <c r="P77" i="8"/>
  <c r="N77" i="8"/>
  <c r="Z77" i="8"/>
  <c r="N81" i="8"/>
  <c r="Z81" i="8"/>
  <c r="Q116" i="8"/>
  <c r="Q126" i="8"/>
  <c r="N138" i="8"/>
  <c r="Z138" i="8"/>
  <c r="Y44" i="8"/>
  <c r="Y85" i="8"/>
  <c r="Y107" i="8"/>
  <c r="Y130" i="8"/>
  <c r="Q85" i="8"/>
  <c r="Y115" i="8"/>
  <c r="N59" i="8"/>
  <c r="Z59" i="8"/>
  <c r="Q132" i="8"/>
  <c r="Q108" i="8"/>
  <c r="Y101" i="8"/>
  <c r="P78" i="8"/>
  <c r="Q78" i="8"/>
  <c r="P139" i="8"/>
  <c r="Q57" i="8"/>
  <c r="Q94" i="8"/>
  <c r="N88" i="8"/>
  <c r="Z88" i="8"/>
  <c r="Q123" i="8"/>
  <c r="P50" i="8"/>
  <c r="N50" i="8"/>
  <c r="Z50" i="8"/>
  <c r="N73" i="8"/>
  <c r="Z73" i="8"/>
  <c r="N97" i="8"/>
  <c r="Z97" i="8"/>
  <c r="N82" i="8"/>
  <c r="Z82" i="8"/>
  <c r="Y117" i="8"/>
  <c r="P137" i="8"/>
  <c r="N109" i="8"/>
  <c r="Z109" i="8"/>
  <c r="Y92" i="8"/>
  <c r="Y65" i="8"/>
  <c r="N118" i="8"/>
  <c r="Z118" i="8"/>
  <c r="N96" i="8"/>
  <c r="Z96" i="8"/>
  <c r="N103" i="8"/>
  <c r="Z103" i="8"/>
  <c r="Y106" i="8"/>
  <c r="Q43" i="8"/>
  <c r="Y43" i="8"/>
  <c r="N43" i="8"/>
  <c r="Z43" i="8"/>
  <c r="O152" i="8"/>
  <c r="O151" i="8"/>
  <c r="O146" i="8"/>
  <c r="O150" i="8"/>
  <c r="O147" i="8"/>
  <c r="O148" i="8"/>
  <c r="O145" i="8"/>
  <c r="O153" i="8"/>
  <c r="P42" i="8"/>
  <c r="N53" i="8"/>
  <c r="Z53" i="8"/>
  <c r="N51" i="8"/>
  <c r="Z51" i="8"/>
  <c r="Q72" i="8"/>
  <c r="N72" i="8"/>
  <c r="Z72" i="8"/>
  <c r="N78" i="8"/>
  <c r="Z78" i="8"/>
  <c r="Q137" i="8"/>
  <c r="N137" i="8"/>
  <c r="Z137" i="8"/>
  <c r="P145" i="8"/>
  <c r="Q145" i="8"/>
  <c r="P152" i="8"/>
  <c r="Q152" i="8"/>
  <c r="Q77" i="8"/>
  <c r="P148" i="8"/>
  <c r="Q148" i="8"/>
  <c r="P151" i="8"/>
  <c r="Q151" i="8"/>
  <c r="Q139" i="8"/>
  <c r="N139" i="8"/>
  <c r="Z139" i="8"/>
  <c r="Q136" i="8"/>
  <c r="Q50" i="8"/>
  <c r="P146" i="8"/>
  <c r="Q146" i="8"/>
  <c r="P150" i="8"/>
  <c r="Q150" i="8"/>
  <c r="O149" i="8"/>
  <c r="P153" i="8"/>
  <c r="Q153" i="8"/>
  <c r="O154" i="8"/>
  <c r="O155" i="8"/>
  <c r="M171" i="8"/>
  <c r="N42" i="8"/>
  <c r="Q42" i="8"/>
  <c r="P147" i="8"/>
  <c r="Q147" i="8"/>
  <c r="P154" i="8"/>
  <c r="Z42" i="8"/>
  <c r="N151" i="8"/>
  <c r="N147" i="8"/>
  <c r="N145" i="8"/>
  <c r="N150" i="8"/>
  <c r="N153" i="8"/>
  <c r="N146" i="8"/>
  <c r="N152" i="8"/>
  <c r="N148" i="8"/>
  <c r="P149" i="8"/>
  <c r="Q149" i="8"/>
  <c r="N154" i="8"/>
  <c r="N149" i="8"/>
  <c r="Q154" i="8"/>
  <c r="P155" i="8"/>
  <c r="Q155" i="8"/>
  <c r="N171" i="8"/>
  <c r="N155" i="8"/>
  <c r="L171" i="8"/>
  <c r="Q156" i="8"/>
  <c r="O171" i="8"/>
  <c r="Q157" i="8"/>
</calcChain>
</file>

<file path=xl/sharedStrings.xml><?xml version="1.0" encoding="utf-8"?>
<sst xmlns="http://schemas.openxmlformats.org/spreadsheetml/2006/main" count="292" uniqueCount="245">
  <si>
    <t>Operator Name:</t>
  </si>
  <si>
    <t>Email Address:</t>
  </si>
  <si>
    <t>Position Description</t>
  </si>
  <si>
    <t>Name:</t>
  </si>
  <si>
    <t>Phone Number:</t>
  </si>
  <si>
    <t>Eligibility Status</t>
  </si>
  <si>
    <t>Title:</t>
  </si>
  <si>
    <t>Date:</t>
  </si>
  <si>
    <t>CONTACT INFORMATION</t>
  </si>
  <si>
    <t>CERTIFICATION</t>
  </si>
  <si>
    <t>Supervisor</t>
  </si>
  <si>
    <t>RECE</t>
  </si>
  <si>
    <t>Non-RECE</t>
  </si>
  <si>
    <t>Once you’ve entered the information above the application template will generate the following information:</t>
  </si>
  <si>
    <t>STEP 1:  DETERMINE ELIGIBILITY</t>
  </si>
  <si>
    <t>% of Time in Eligible Position</t>
  </si>
  <si>
    <t>Auspice Type:</t>
  </si>
  <si>
    <t>Category</t>
  </si>
  <si>
    <t>Full</t>
  </si>
  <si>
    <t>Partial</t>
  </si>
  <si>
    <t>None</t>
  </si>
  <si>
    <t>APPROVAL</t>
  </si>
  <si>
    <t>GRAND TOTAL</t>
  </si>
  <si>
    <t># of FTE</t>
  </si>
  <si>
    <t>Salary</t>
  </si>
  <si>
    <t>Benefit</t>
  </si>
  <si>
    <t>SUB-TOTAL</t>
  </si>
  <si>
    <t>Eligibility Rate per Hour ($)</t>
  </si>
  <si>
    <t>Filter</t>
  </si>
  <si>
    <t>Total Compensation</t>
  </si>
  <si>
    <t>Total</t>
  </si>
  <si>
    <t>Licence Number</t>
  </si>
  <si>
    <t>Name of Signing Authority:</t>
  </si>
  <si>
    <t xml:space="preserve"> Fully Eligible Positions</t>
  </si>
  <si>
    <t>Partially Eligible Positions</t>
  </si>
  <si>
    <t>Child Care Centre / Agency Name:</t>
  </si>
  <si>
    <t>Centre / Agency Mailing Address:</t>
  </si>
  <si>
    <t>CHILD CARE CENTRE / AGENCY INFORMATION</t>
  </si>
  <si>
    <t>CHILD CARE CENTRE / AGENCY OPERATING INFORMATION</t>
  </si>
  <si>
    <t>The child care centre / agency is approved for the following:</t>
  </si>
  <si>
    <t>STEP 3: CHILD CARE CENTRE / AGENCY OPERATING INFORMATION</t>
  </si>
  <si>
    <t>SUMMARY</t>
  </si>
  <si>
    <t>WAGE ENHANCEMENT DETERMINATION</t>
  </si>
  <si>
    <t xml:space="preserve">Hourly Wage </t>
  </si>
  <si>
    <t># of Hours Worked</t>
  </si>
  <si>
    <t>child ratio.</t>
  </si>
  <si>
    <t>EMPLOYEE / POSITION INFORMATION</t>
  </si>
  <si>
    <t>• Total compensation = maximum wage enhancement entitlement which is the sum of the salary and benefit component</t>
  </si>
  <si>
    <t xml:space="preserve">Please note that definitions/explanations have been included for certain fields to help you complete this form.  You can </t>
  </si>
  <si>
    <t xml:space="preserve">Please complete the certification section stating that the information you have included in the application is accurate by </t>
  </si>
  <si>
    <t xml:space="preserve">"Filter" button.  This gives you the ability to only show the rows that contain information.  </t>
  </si>
  <si>
    <t xml:space="preserve">Where non-text content has been presented in this document, the user is provided with a text alternative.  </t>
  </si>
  <si>
    <t>that works 50% of the time in an eligible position.</t>
  </si>
  <si>
    <t>on the box beside "hide".</t>
  </si>
  <si>
    <t xml:space="preserve">Please ensure that only the "Show" option contains a check mark.  You can remove the other checkmark, by left clicking </t>
  </si>
  <si>
    <t xml:space="preserve">Open the wage enhancement application form in excel and complete the centre / agency information shown below as </t>
  </si>
  <si>
    <t>activate these definitions/explanations by clicking on the cell.  You can also move these cells to a different location</t>
  </si>
  <si>
    <t>on the application form if its placement makes it difficult for you to see other information on the application form.</t>
  </si>
  <si>
    <t>You are only required to enter data in the green cells.  All other calculations will be performed automatically.</t>
  </si>
  <si>
    <t>STEP 2:  ENTER CENTRE / AGENCY INFORMATION</t>
  </si>
  <si>
    <t xml:space="preserve">a summary of the centre’s / agency's eligible positions and the total funding you are applying for in regards to salaries </t>
  </si>
  <si>
    <t>v3</t>
  </si>
  <si>
    <t>Salary Component</t>
  </si>
  <si>
    <t>V1</t>
  </si>
  <si>
    <t>Standard work week (hours)</t>
  </si>
  <si>
    <t>FTE</t>
  </si>
  <si>
    <t xml:space="preserve">Statutory Benefit Component (17.5%) </t>
  </si>
  <si>
    <t>New Position Created during Jan 1 - Dec 31 (select Yes or No)</t>
  </si>
  <si>
    <t>• Eligibility rate = up to $2.00</t>
  </si>
  <si>
    <t xml:space="preserve">• Salary component of the enhancement = up to $2.00 per hour for hours worked, including overtime </t>
  </si>
  <si>
    <t>The following table is an illustration of 5 positions at Child Care Centre ABC and of particular interest position # 3</t>
  </si>
  <si>
    <t xml:space="preserve">The following table is an illustration of the wage enhancement funding for the 5 positions applicable to Child Care Centre </t>
  </si>
  <si>
    <t>TOTAL</t>
  </si>
  <si>
    <t>SUPPLEMENTAL GRANT</t>
  </si>
  <si>
    <t xml:space="preserve">Prior to leaving the middle section of the application form, please review the "Summary" section.  It contains </t>
  </si>
  <si>
    <t>Total Operating Capacity (N/A for Home Child Care Provider agencies)</t>
  </si>
  <si>
    <t>Total Licensed Capacity (N/A for Home Child Care Provider agencies)</t>
  </si>
  <si>
    <r>
      <t xml:space="preserve">The purpose of these instructions is to support operators in completing their wage enhancement application. </t>
    </r>
    <r>
      <rPr>
        <sz val="12"/>
        <color indexed="10"/>
        <rFont val="Arial"/>
        <family val="2"/>
      </rPr>
      <t/>
    </r>
  </si>
  <si>
    <t>Full Wage Enhancement</t>
  </si>
  <si>
    <t xml:space="preserve">Child care program positions that are in place to maintain lower adult-child ratios than required under the CCEYA, </t>
  </si>
  <si>
    <t> and meet the eligibility outlined above, are also eligible for wage enhancement.</t>
  </si>
  <si>
    <t>Partial Wage Enhancement</t>
  </si>
  <si>
    <t>well as the contact person who is able to answer questions about the application form being submitted.</t>
  </si>
  <si>
    <t>visitors working in a licensed agency:</t>
  </si>
  <si>
    <t>Centre ABC. The calculation in the form now automatically gives you the maximum benefit entitlement of 17.5%.</t>
  </si>
  <si>
    <t xml:space="preserve">and benefits pending approval. This section will also generate the operators' supplemental grant of $150 for each </t>
  </si>
  <si>
    <t>Supplemental Grant</t>
  </si>
  <si>
    <t>provided with instructions on how to only show the rows where data has been entered for printing purposes.</t>
  </si>
  <si>
    <t>Any forms posted online must make reference to the wage enhancement/HCCEG being funded by the Government of Ontario.</t>
  </si>
  <si>
    <t>Number of ineligible* RECEs</t>
  </si>
  <si>
    <t>Number of ineligible* Supervisors</t>
  </si>
  <si>
    <t>Number of ineligible* Home Visitors</t>
  </si>
  <si>
    <t>Number of ineligible* Non-RECEs</t>
  </si>
  <si>
    <t>If a new position has been created due to the expansion of a program during the year, then please provide an estimate</t>
  </si>
  <si>
    <t>STEP 5:  EMPLOYEE INFORMATION</t>
  </si>
  <si>
    <t>STEP 6: REVIEW OF APPLICATION FORM</t>
  </si>
  <si>
    <t>eligible centre based FTE and home visitor FTE.</t>
  </si>
  <si>
    <r>
      <t xml:space="preserve">Enter the estimated hours in the </t>
    </r>
    <r>
      <rPr>
        <i/>
        <sz val="12"/>
        <color indexed="8"/>
        <rFont val="Arial"/>
        <family val="2"/>
      </rPr>
      <t># of Hours Worked</t>
    </r>
    <r>
      <rPr>
        <sz val="12"/>
        <color indexed="8"/>
        <rFont val="Arial"/>
        <family val="2"/>
      </rPr>
      <t xml:space="preserve"> column (column J). </t>
    </r>
  </si>
  <si>
    <t xml:space="preserve">If the position covers ratio at all times, please enter 100%. If a position covers ratio for 30% of the time, please report 30%. </t>
  </si>
  <si>
    <r>
      <t xml:space="preserve">Please note that the position must work </t>
    </r>
    <r>
      <rPr>
        <b/>
        <u/>
        <sz val="12"/>
        <color indexed="8"/>
        <rFont val="Arial"/>
        <family val="2"/>
      </rPr>
      <t>at least 25% of the day</t>
    </r>
    <r>
      <rPr>
        <sz val="12"/>
        <color indexed="8"/>
        <rFont val="Arial"/>
        <family val="2"/>
      </rPr>
      <t xml:space="preserve"> in a position that can be counted toward adult to </t>
    </r>
  </si>
  <si>
    <t>If the position is on an annual salary, take the annual salary and divide it by the standard hours of work per year.</t>
  </si>
  <si>
    <t>for the equivalent # of hours that the position would work during the Jan 1 - Dec 31 period.</t>
  </si>
  <si>
    <t xml:space="preserve">selecting "Yes" in the box and completing your signing authority's information. </t>
  </si>
  <si>
    <t>Agencies, the operating capacity and licensed capacity fields should remain blank.</t>
  </si>
  <si>
    <t xml:space="preserve">Prior to printing or submitting your application form, please go to cell A41 and left click on the symbol to the right of the  </t>
  </si>
  <si>
    <r>
      <t xml:space="preserve">Base Hourly Wage 
</t>
    </r>
    <r>
      <rPr>
        <b/>
        <sz val="10"/>
        <color indexed="8"/>
        <rFont val="ARIAL"/>
        <family val="2"/>
      </rPr>
      <t>(excluding prior year wage enhancement)</t>
    </r>
  </si>
  <si>
    <t>Home Visitor</t>
  </si>
  <si>
    <t>·         Be employed in a licensed child care centre or agency;</t>
  </si>
  <si>
    <t xml:space="preserve">·         Be in a position categorized as a child care supervisor, RECE, home child care visitor, or otherwise counted toward adult to child </t>
  </si>
  <si>
    <t>ratios under the Child Care Early Years Act (CCEYA).</t>
  </si>
  <si>
    <t>Where an eligible centre-based or home visitor position has an associated base wage rate excluding prior year’s wage enhancement</t>
  </si>
  <si>
    <t>·         For example, if an RECE position has a base wage rate, excluding the previous year’s wage enhancement, of $25.50 per hour, the</t>
  </si>
  <si>
    <t>2.    If operators decided to report the hours worked by a supply staff on a separate line, then the hours worked by the regular staff</t>
  </si>
  <si>
    <t>in a licensed child care program, regardless of the amount of time they are working directly with children, provided they earn less than the cap</t>
  </si>
  <si>
    <t>*Hourly rate exceeds cap</t>
  </si>
  <si>
    <t xml:space="preserve">Supervisors are required under the CCEYA, and are therefore eligible to receive the wage enhancement for 100% of the time they are working </t>
  </si>
  <si>
    <t xml:space="preserve">As a signing authority for this organization, I certify that the information included in this application is accurate to the best of my knowledge and represents the </t>
  </si>
  <si>
    <t>From the drop-down listing, please select from the eligible positions categories of RECE, Non-RECE, Supervisor, or Home Visitor.</t>
  </si>
  <si>
    <t>Overtime hours can be included in the application form.</t>
  </si>
  <si>
    <t>STEP 6: CERTIFICATION</t>
  </si>
  <si>
    <t xml:space="preserve">STEP 8: SUBMISSION </t>
  </si>
  <si>
    <t>The wage enhancement/HCCEG is funded by the Government of Ontario.  The Children's Services Division, as the</t>
  </si>
  <si>
    <t>Consolidated Municipal Service Manager, is responsible for implementing this program in Durham Region.</t>
  </si>
  <si>
    <t>This field should contain sufficient information to allow you to provide additional information to the The Regional Municipality of Durham,</t>
  </si>
  <si>
    <t>Children's Services Division should it be requested</t>
  </si>
  <si>
    <t xml:space="preserve">Submit the completed application electronically to: WageEnhancement@durham.ca </t>
  </si>
  <si>
    <t>An automatic reply email of "Acknowledgement - We will process your information in chronological order.  Have a nice day."</t>
  </si>
  <si>
    <t>will be in place after you submit the application.</t>
  </si>
  <si>
    <t xml:space="preserve">The information that you have provided is subject to review by The Regional Municipality of Durham, </t>
  </si>
  <si>
    <t>Children Services Division  prior to/or after granting the wage enhancement funding to the centre / agency.</t>
  </si>
  <si>
    <t>Operators must meet the requirements of the Wage Enhancement Service Agreement to be eligible for funding.</t>
  </si>
  <si>
    <t>(To be completed by The Regional Municipality of Durham only)</t>
  </si>
  <si>
    <t>Administration Cost</t>
  </si>
  <si>
    <t>STEP 7:  PAGE LAYOUT &amp; PRINTING  (You may not be able to use this function as the template tab was protected.)</t>
  </si>
  <si>
    <t>The application form contains 100 rows to allow you to enter data for all eligible positions.  At step 7, you will be</t>
  </si>
  <si>
    <t>The Regional Municipality of Durham, Children's Services Division will communicate Wage Enhancement approvals by</t>
  </si>
  <si>
    <r>
      <rPr>
        <b/>
        <sz val="12"/>
        <rFont val="Arial"/>
        <family val="2"/>
      </rPr>
      <t xml:space="preserve">by email </t>
    </r>
    <r>
      <rPr>
        <sz val="12"/>
        <rFont val="Arial"/>
        <family val="2"/>
      </rPr>
      <t xml:space="preserve">WageEnhancement@Durham.ca or </t>
    </r>
    <r>
      <rPr>
        <b/>
        <sz val="12"/>
        <rFont val="Arial"/>
        <family val="2"/>
      </rPr>
      <t>by phone</t>
    </r>
    <r>
      <rPr>
        <sz val="12"/>
        <rFont val="Arial"/>
        <family val="2"/>
      </rPr>
      <t xml:space="preserve"> 1-800-387-0642 ext. 3782</t>
    </r>
  </si>
  <si>
    <t>• Statutory benefit component of the enhancement = 17.5% of the salary component</t>
  </si>
  <si>
    <t>providing operators with a Wage Enhancement Service Agreement and a summary of the approved funding allocations.</t>
  </si>
  <si>
    <t>• Eligibility status = partial or full, depending on the wage enhancement eligibility rate ($) per hour</t>
  </si>
  <si>
    <t xml:space="preserve">The application will generate the 2018 funding entitlement. Please contact the Wage Enhancement team with questions </t>
  </si>
  <si>
    <t>To be eligible to receive the full 2018 wage enhancement of $2 an hour plus 17.5 per cent in benefits, staff must:</t>
  </si>
  <si>
    <t xml:space="preserve">The 2018 entitlement is then used to make payments to the eligible staff for hours worked in 2018. </t>
  </si>
  <si>
    <t>Hourly wage paid to the position as of December 31, 2017 (excluding prior year wage enhancement amounts).</t>
  </si>
  <si>
    <t xml:space="preserve">during 2017 should include actual hours worked only (i.e. exclude sick days, vacation days, other leaves, etc.). </t>
  </si>
  <si>
    <t xml:space="preserve">• Annual Funded FTE = could be higher than 1.0 if the total hours worked from Jan 1st to December 31, 2017 exceeds 1,754.50 hours </t>
  </si>
  <si>
    <t xml:space="preserve"> (i.e. $2 below the wage cap of $27.07); and</t>
  </si>
  <si>
    <t>·         Have an associated base wage excluding prior year’s wage enhancement of less than $25.07 per hour</t>
  </si>
  <si>
    <t>between $25.08 and $27.07 per hour, the position is eligible for a partial wage enhancement. The partial wage enhancement will increase</t>
  </si>
  <si>
    <t xml:space="preserve"> the wage of the qualifying position to $27.07 per hour without exceeding the cap.</t>
  </si>
  <si>
    <t xml:space="preserve"> position would be eligible for wage enhancement of $1.57 per hour.</t>
  </si>
  <si>
    <r>
      <t xml:space="preserve">New Position created during Jan 1 - Dec 31, 2017? (Y/N) </t>
    </r>
    <r>
      <rPr>
        <b/>
        <sz val="10"/>
        <color indexed="8"/>
        <rFont val="ARIAL"/>
        <family val="2"/>
      </rPr>
      <t>(If Yes,  estimate the number of hours that the position would work in 2018 in Column J)</t>
    </r>
  </si>
  <si>
    <t># of Hours Worked
 (Jan 1- Dec 31, 2017)</t>
  </si>
  <si>
    <t xml:space="preserve">positions that can be counted toward adult to child ratios under the Child Care and Early Years Act (CCEYA) as of December 31, 2017. </t>
  </si>
  <si>
    <t>Please click here</t>
  </si>
  <si>
    <t>Application for Provincial Wage Enhancement Funding - Child Care Centres &amp; Home Visitors (2018)</t>
  </si>
  <si>
    <t>counting who made $27.07 or more</t>
  </si>
  <si>
    <t>STEP 4: SERVICE DATA for ineligible positions who is not entitled to receive Wage Enhancement</t>
  </si>
  <si>
    <t>The number of ineligible RECEs, Non-RECEs, Supervisors, and home visitors, i.e. hourly rate exceeds cap will be automatically populated here.</t>
  </si>
  <si>
    <t>SERVICE DATA for ineligible positions (who are not entitled to the Wage Enhancement)</t>
  </si>
  <si>
    <t>Include all Eglible and Ineligible positions in the table below.</t>
  </si>
  <si>
    <t>How many weeks will your centre be open during 2018</t>
  </si>
  <si>
    <t>Complete the application to reflect actual staffing to the best of your ability.</t>
  </si>
  <si>
    <t>The payments to staff in 2018 will be reconciled to finalize your 2018 funding entitlement.</t>
  </si>
  <si>
    <t xml:space="preserve">Now that you have determined which of the positions in your licensed child care centre / agency qualify for the wage </t>
  </si>
  <si>
    <t>enhancement in 2018 you can begin completing the form.</t>
  </si>
  <si>
    <t>Please provide the number of weeks your centre will be open during 2018. Next, proceed to entering the standard work</t>
  </si>
  <si>
    <t>week for centre staff in 2018, total operating capacity and total licensed capacity. For Home Child Care</t>
  </si>
  <si>
    <t xml:space="preserve">Enter the following information for ALL positions in the licensed child care centre or ALL home child care </t>
  </si>
  <si>
    <t xml:space="preserve">This field should include the total number of hours to be worked in the eligible position between January 1, 2017 and December 31, 2017.  </t>
  </si>
  <si>
    <t>1.    Float or Supply positions should ony reflect hours that are not reflected in the positions provided in the data.</t>
  </si>
  <si>
    <t>include the hours the supply staff will receive.</t>
  </si>
  <si>
    <t>Ex. If Toddler 1 educator is replaced by a float during vacation time then the hours for the Toddler 1 educator</t>
  </si>
  <si>
    <t>Please indicate the total number of increase hours to be worked for 2018.</t>
  </si>
  <si>
    <t>Age Group</t>
  </si>
  <si>
    <t>Planned daily rate as of January 1st, 2018</t>
  </si>
  <si>
    <t>Infant</t>
  </si>
  <si>
    <t>Toddler</t>
  </si>
  <si>
    <t>Preschool</t>
  </si>
  <si>
    <t xml:space="preserve">Kindergarten </t>
  </si>
  <si>
    <t xml:space="preserve">Primary/Junior SA </t>
  </si>
  <si>
    <t xml:space="preserve">Junior SA </t>
  </si>
  <si>
    <t>Staff Name</t>
  </si>
  <si>
    <t>Planned increase to hourly rate (if applicable)</t>
  </si>
  <si>
    <t>Number of hours paid work/ week</t>
  </si>
  <si>
    <t>$/hour required to reach $14</t>
  </si>
  <si>
    <t>Estimated First Quarter funding required</t>
  </si>
  <si>
    <t>Eg. Jane Smith</t>
  </si>
  <si>
    <t>Hide</t>
  </si>
  <si>
    <t xml:space="preserve">Q1 Total: </t>
  </si>
  <si>
    <t>Application for Fee Stabilization Support (2018)</t>
  </si>
  <si>
    <t>Daily rate January 1st, 2018 if operator receives FSS funding to support minimum wage increase</t>
  </si>
  <si>
    <t>Example:</t>
  </si>
  <si>
    <r>
      <t xml:space="preserve">The purpose of these instructions is to support operators in completing their fee stabilization application. </t>
    </r>
    <r>
      <rPr>
        <sz val="12"/>
        <color indexed="10"/>
        <rFont val="Arial"/>
        <family val="2"/>
      </rPr>
      <t/>
    </r>
  </si>
  <si>
    <t>Applications submitted after February 28, 2018 will be processed as soon as possible.</t>
  </si>
  <si>
    <r>
      <rPr>
        <b/>
        <sz val="12"/>
        <rFont val="Arial"/>
        <family val="2"/>
      </rPr>
      <t>CERTIFICATION</t>
    </r>
    <r>
      <rPr>
        <sz val="12"/>
        <rFont val="Arial"/>
        <family val="2"/>
      </rPr>
      <t xml:space="preserve">
As a signing authority for the organization, I certify that the information included in this document is accurate and represents the current program and staffing numbers.</t>
    </r>
  </si>
  <si>
    <t>Hourly Rate Dec 31, 2017 (not including WEG)</t>
  </si>
  <si>
    <t>Position (RECE, Non-RECE, Supervisor, Home Visitor, Non-Program Staff)</t>
  </si>
  <si>
    <t>% Change in Increase of Child Care Fees Avoided in Q1 2018</t>
  </si>
  <si>
    <t xml:space="preserve">Please complete the chart below, indicating the daily rate for each age group as of December 31st, 2017, the daily rate for each age group as of January 1st, 2018 if Fee Stabilization Support is received, and the planned daily rate as of January 1st, 2018 if Fee Stabilization Support is not received to assist meet minimum wage requirements.  </t>
  </si>
  <si>
    <t xml:space="preserve">Please Note: Licensees who receive Fee Stabilization Support as a result of this application, will be required to demonstrate the percentage change in child care fee increases avoided in 2018 as compared to December 31st, 2017. </t>
  </si>
  <si>
    <t>Supporting Documentation Required: Please ensure that a copy of all communication sent to parents regarding fees for 2018 are submitted along with this application.  This includes all previous communication along with updated or revised fee notices.  If you have any questions regarding this application, please contact the Wage Enhancement Team by email WageEnhancement@Durham.ca or by phone 1-800-387-0642 ext. 3782</t>
  </si>
  <si>
    <t>NOTE:  Please complete the chart below by adding each staff member, who as of December 31st, 2017 is receiving less than $14/hour as their base hourly rate (not including WEG).  Please Note: Funding may not be used to support wages above $14/hour in 2018.</t>
  </si>
  <si>
    <r>
      <t xml:space="preserve">Please input </t>
    </r>
    <r>
      <rPr>
        <b/>
        <sz val="12"/>
        <color indexed="8"/>
        <rFont val="Arial"/>
        <family val="2"/>
      </rPr>
      <t>ALL positions during the year in EMPLOYEE INFORMATION session in STEP 5.</t>
    </r>
  </si>
  <si>
    <t>The application form contains 80 rows to allow you to enter data for all eligible positions.  At step 6, you will be</t>
  </si>
  <si>
    <t>Staff Hourly Rates - Excluding WEG</t>
  </si>
  <si>
    <t xml:space="preserve">This funding must be used to increase hourly wages of staff in licensed centres and licensed home child care agencies </t>
  </si>
  <si>
    <t>earning less than $14 per hour (excluding wage enhancement), as of December 31, 2017. </t>
  </si>
  <si>
    <t>Funding may not be used to support wages above $14 per hour in 2018.</t>
  </si>
  <si>
    <t xml:space="preserve">Licensees receiving fee stabilization support must demonstrate the percentage change in child care fee increase </t>
  </si>
  <si>
    <t>avoided in 2018, as compared to December 31, 2017.</t>
  </si>
  <si>
    <t>This will be automatically populated from the Wage Enhancement Application.</t>
  </si>
  <si>
    <t>STEP 3: ENTER DAILY RATE BY AGE GROUP</t>
  </si>
  <si>
    <t>Daily rate as of December 31st, 2017</t>
  </si>
  <si>
    <t>Daily Rate as of December 31st, 2017</t>
  </si>
  <si>
    <t>As a signing authority of this agency, I certify that the information included on this application is accurate to the best of my knowledge and represents all staff members earning less than $14/hour not including WEG as of December 31st, 2017. Should we revise our daily rates charged to families, to an amount other than that which is listed above, we will notify the Region immediately.</t>
  </si>
  <si>
    <t>APPLICATION DEADLINE IS FEBRUARY 28, 2018 - ALL APPLICATIONS WILL BE PROCESSED ON A FIRST-COME-FIRST-SERVED BASIS</t>
  </si>
  <si>
    <t>STEP 5:  ENTER ELIGIBLE EMPLOYEE INFORMATION</t>
  </si>
  <si>
    <t>Enter the name of the staff member who is eligible for fee stabilization.</t>
  </si>
  <si>
    <t>Position</t>
  </si>
  <si>
    <t>Planned increase to hourly rate</t>
  </si>
  <si>
    <t>$/hour required to reach $14 and the estimated 1st quarter funding required will be calculated automatically.</t>
  </si>
  <si>
    <t>Number of hours paid work/week</t>
  </si>
  <si>
    <t>Enter the standard working hours per week for this employee.</t>
  </si>
  <si>
    <t xml:space="preserve">If applicable, enter the increase to the employee's hourly rate assuming there was no increase to minimum wage. </t>
  </si>
  <si>
    <t>However, the cell is zero if your organization has not budgeted to increase staff’s hourly rate.</t>
  </si>
  <si>
    <t>that would be avoided due to the receipt of the required fee stabilization funding.</t>
  </si>
  <si>
    <t xml:space="preserve">Prior to printing or submitting your application form, please go to cell A43 and left click on the symbol to the right of the  </t>
  </si>
  <si>
    <t>Enter the public child care fee that would have been charged considering the new minimum wage increase.</t>
  </si>
  <si>
    <t>Children Services Division prior to/or after granting the fee stabilization funding to the centre / agency.</t>
  </si>
  <si>
    <t xml:space="preserve">This will be calculated automatically. This percentage represents the public child care fee increase from Dec 31, 2017 to Jan 1, 2018 </t>
  </si>
  <si>
    <r>
      <rPr>
        <b/>
        <sz val="12"/>
        <rFont val="Arial"/>
        <family val="2"/>
      </rPr>
      <t xml:space="preserve">by email </t>
    </r>
    <r>
      <rPr>
        <sz val="12"/>
        <rFont val="Arial"/>
        <family val="2"/>
      </rPr>
      <t xml:space="preserve">WageEnhancement@Durham.ca or </t>
    </r>
    <r>
      <rPr>
        <b/>
        <sz val="12"/>
        <rFont val="Arial"/>
        <family val="2"/>
      </rPr>
      <t>by phone</t>
    </r>
    <r>
      <rPr>
        <sz val="12"/>
        <rFont val="Arial"/>
        <family val="2"/>
      </rPr>
      <t xml:space="preserve"> 1-800-387-0642 ext. 3782.</t>
    </r>
  </si>
  <si>
    <t>Fee stabilization applications must be submitted by February 28, 2018.</t>
  </si>
  <si>
    <t>Enter the public child care fee that was charged for each age group as of December 31, 2017.</t>
  </si>
  <si>
    <r>
      <t xml:space="preserve">Only agencies with staff earning </t>
    </r>
    <r>
      <rPr>
        <u/>
        <sz val="12"/>
        <color rgb="FFFF0000"/>
        <rFont val="Arial"/>
        <family val="2"/>
      </rPr>
      <t>less than</t>
    </r>
    <r>
      <rPr>
        <sz val="12"/>
        <color rgb="FFFF0000"/>
        <rFont val="Arial"/>
        <family val="2"/>
      </rPr>
      <t xml:space="preserve"> $14.00 per hour as of December 31, 2017 are required to fill out this application.</t>
    </r>
  </si>
  <si>
    <t>normal increase in public child care fees without considering the effects of the new minimum wage.</t>
  </si>
  <si>
    <t>Enter the public child care fee that will be charged if the requested Fee Stabilization funding is received. This should represent the</t>
  </si>
  <si>
    <t>Daily Rate January 1, 2018 if operator receives Fee Stabilization funding</t>
  </si>
  <si>
    <t>Per cent Change in Increase of Child Care Fees Avoided in Q1 2018</t>
  </si>
  <si>
    <t>Complete this section for only staff making less than $14.00 per hour as of December 31, 2017.</t>
  </si>
  <si>
    <t>Planned Daily Rate as of January 1, 2018</t>
  </si>
  <si>
    <t>Estimated First Quarter funding required will be calculated automatically.</t>
  </si>
  <si>
    <t>If you require this information in an accessible format, please contact 1-800-387-0642.</t>
  </si>
  <si>
    <t>Wage enhancement applications must be submitted by February 28, 2018</t>
  </si>
  <si>
    <t>APPLICATION DEADLINE IS FEBRUARY 28, 2018 - ANY APPLICATIONS RECEIVED AFTER THIS DATE WILL NOT BE ELIGIBLE FOR FUNDING IN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</si>
</sst>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quot;$&quot;#,##0.00"/>
    <numFmt numFmtId="165" formatCode="_-* #,##0_-;\-* #,##0_-;_-* &quot;-&quot;??_-;_-@_-"/>
    <numFmt numFmtId="166" formatCode="_-&quot;$&quot;* #,##0.00_-;[Red]\-&quot;$&quot;* #,##0.00_-"/>
    <numFmt numFmtId="167" formatCode="_-&quot;$&quot;* #,##0.00_-;\-&quot;$&quot;* #,##0.00_-"/>
  </numFmts>
  <fonts count="63" x14ac:knownFonts="1">
    <font>
      <sz val="11"/>
      <color theme="1"/>
      <name val="Calibri"/>
      <family val="2"/>
      <scheme val="minor"/>
    </font>
    <font>
      <sz val="12"/>
      <color indexed="8"/>
      <name val="Arial"/>
      <family val="2"/>
    </font>
    <font>
      <b/>
      <u/>
      <sz val="12"/>
      <color indexed="8"/>
      <name val="Arial"/>
      <family val="2"/>
    </font>
    <font>
      <i/>
      <sz val="11"/>
      <name val="Arial"/>
      <family val="2"/>
    </font>
    <font>
      <sz val="11"/>
      <name val="Arial"/>
      <family val="2"/>
    </font>
    <font>
      <sz val="9"/>
      <name val="Arial"/>
      <family val="2"/>
    </font>
    <font>
      <sz val="12"/>
      <color indexed="10"/>
      <name val="Arial"/>
      <family val="2"/>
    </font>
    <font>
      <sz val="12"/>
      <name val="Arial"/>
      <family val="2"/>
    </font>
    <font>
      <b/>
      <sz val="12"/>
      <name val="Arial"/>
      <family val="2"/>
    </font>
    <font>
      <b/>
      <u/>
      <sz val="12"/>
      <name val="Arial"/>
      <family val="2"/>
    </font>
    <font>
      <i/>
      <sz val="12"/>
      <name val="Arial"/>
      <family val="2"/>
    </font>
    <font>
      <b/>
      <u/>
      <sz val="16"/>
      <name val="Arial"/>
      <family val="2"/>
    </font>
    <font>
      <b/>
      <u/>
      <sz val="11"/>
      <name val="Arial"/>
      <family val="2"/>
    </font>
    <font>
      <b/>
      <u/>
      <sz val="10"/>
      <name val="Arial"/>
      <family val="2"/>
    </font>
    <font>
      <sz val="10"/>
      <name val="Arial"/>
      <family val="2"/>
    </font>
    <font>
      <b/>
      <i/>
      <sz val="11"/>
      <name val="Arial"/>
      <family val="2"/>
    </font>
    <font>
      <b/>
      <i/>
      <sz val="12"/>
      <name val="Arial"/>
      <family val="2"/>
    </font>
    <font>
      <b/>
      <sz val="11"/>
      <name val="Arial"/>
      <family val="2"/>
    </font>
    <font>
      <b/>
      <sz val="10"/>
      <color indexed="8"/>
      <name val="ARIAL"/>
      <family val="2"/>
    </font>
    <font>
      <i/>
      <sz val="12"/>
      <color indexed="8"/>
      <name val="Arial"/>
      <family val="2"/>
    </font>
    <font>
      <i/>
      <u/>
      <sz val="12"/>
      <name val="Arial"/>
      <family val="2"/>
    </font>
    <font>
      <b/>
      <sz val="12"/>
      <color indexed="8"/>
      <name val="Arial"/>
      <family val="2"/>
    </font>
    <font>
      <sz val="11"/>
      <color theme="1"/>
      <name val="Calibri"/>
      <family val="2"/>
      <scheme val="minor"/>
    </font>
    <font>
      <sz val="12"/>
      <color theme="1"/>
      <name val="Arial"/>
      <family val="2"/>
    </font>
    <font>
      <sz val="12"/>
      <color theme="0"/>
      <name val="Arial"/>
      <family val="2"/>
    </font>
    <font>
      <b/>
      <sz val="12"/>
      <color theme="0"/>
      <name val="Arial"/>
      <family val="2"/>
    </font>
    <font>
      <u/>
      <sz val="11"/>
      <color theme="10"/>
      <name val="Calibri"/>
      <family val="2"/>
      <scheme val="minor"/>
    </font>
    <font>
      <sz val="10"/>
      <color theme="1"/>
      <name val="Arial"/>
      <family val="2"/>
    </font>
    <font>
      <b/>
      <sz val="12"/>
      <color theme="1"/>
      <name val="Arial"/>
      <family val="2"/>
    </font>
    <font>
      <sz val="12"/>
      <color rgb="FFFF0000"/>
      <name val="Arial"/>
      <family val="2"/>
    </font>
    <font>
      <sz val="16"/>
      <color theme="1"/>
      <name val="Calibri"/>
      <family val="2"/>
      <scheme val="minor"/>
    </font>
    <font>
      <sz val="16"/>
      <color theme="1"/>
      <name val="Arial"/>
      <family val="2"/>
    </font>
    <font>
      <sz val="11"/>
      <color theme="1"/>
      <name val="Arial"/>
      <family val="2"/>
    </font>
    <font>
      <b/>
      <u/>
      <sz val="10"/>
      <color theme="1"/>
      <name val="Arial"/>
      <family val="2"/>
    </font>
    <font>
      <sz val="10"/>
      <color rgb="FFFF0000"/>
      <name val="Arial"/>
      <family val="2"/>
    </font>
    <font>
      <sz val="10"/>
      <color theme="8"/>
      <name val="Arial"/>
      <family val="2"/>
    </font>
    <font>
      <sz val="11"/>
      <color theme="0"/>
      <name val="Arial"/>
      <family val="2"/>
    </font>
    <font>
      <b/>
      <sz val="11"/>
      <color theme="1"/>
      <name val="Arial"/>
      <family val="2"/>
    </font>
    <font>
      <b/>
      <u/>
      <sz val="16"/>
      <color theme="1"/>
      <name val="Arial"/>
      <family val="2"/>
    </font>
    <font>
      <b/>
      <i/>
      <sz val="11"/>
      <color theme="1"/>
      <name val="Arial"/>
      <family val="2"/>
    </font>
    <font>
      <b/>
      <sz val="10"/>
      <color rgb="FF574123"/>
      <name val="Tahoma"/>
      <family val="2"/>
    </font>
    <font>
      <b/>
      <u/>
      <sz val="11"/>
      <color theme="1"/>
      <name val="Arial"/>
      <family val="2"/>
    </font>
    <font>
      <sz val="12"/>
      <color theme="8"/>
      <name val="Arial"/>
      <family val="2"/>
    </font>
    <font>
      <sz val="12"/>
      <color theme="1"/>
      <name val="Calibri"/>
      <family val="2"/>
      <scheme val="minor"/>
    </font>
    <font>
      <sz val="10"/>
      <color theme="0"/>
      <name val="Arial"/>
      <family val="2"/>
    </font>
    <font>
      <sz val="11"/>
      <name val="Calibri"/>
      <family val="2"/>
      <scheme val="minor"/>
    </font>
    <font>
      <sz val="12"/>
      <name val="Calibri"/>
      <family val="2"/>
      <scheme val="minor"/>
    </font>
    <font>
      <b/>
      <i/>
      <sz val="12"/>
      <color theme="1"/>
      <name val="Arial"/>
      <family val="2"/>
    </font>
    <font>
      <sz val="10"/>
      <color rgb="FFFF0000"/>
      <name val="Calibri"/>
      <family val="2"/>
      <scheme val="minor"/>
    </font>
    <font>
      <u/>
      <sz val="10"/>
      <color rgb="FFFF0000"/>
      <name val="Calibri"/>
      <family val="2"/>
      <scheme val="minor"/>
    </font>
    <font>
      <b/>
      <sz val="10"/>
      <color rgb="FFFF0000"/>
      <name val="Calibri"/>
      <family val="2"/>
      <scheme val="minor"/>
    </font>
    <font>
      <sz val="11"/>
      <color rgb="FFFF0000"/>
      <name val="Calibri"/>
      <family val="2"/>
      <scheme val="minor"/>
    </font>
    <font>
      <i/>
      <sz val="12"/>
      <color theme="1"/>
      <name val="Arial"/>
      <family val="2"/>
    </font>
    <font>
      <b/>
      <sz val="12"/>
      <color rgb="FFFF0000"/>
      <name val="Arial"/>
      <family val="2"/>
    </font>
    <font>
      <b/>
      <u/>
      <sz val="12"/>
      <color theme="1"/>
      <name val="Arial"/>
      <family val="2"/>
    </font>
    <font>
      <b/>
      <sz val="9"/>
      <color rgb="FFFF0000"/>
      <name val="Arial"/>
      <family val="2"/>
    </font>
    <font>
      <u/>
      <sz val="12"/>
      <color theme="1"/>
      <name val="Arial"/>
      <family val="2"/>
    </font>
    <font>
      <i/>
      <u/>
      <sz val="12"/>
      <color theme="1"/>
      <name val="Arial"/>
      <family val="2"/>
    </font>
    <font>
      <sz val="10"/>
      <color theme="1"/>
      <name val="Calibri"/>
      <family val="2"/>
      <scheme val="minor"/>
    </font>
    <font>
      <sz val="8"/>
      <color theme="1"/>
      <name val="Arial"/>
      <family val="2"/>
    </font>
    <font>
      <b/>
      <sz val="16"/>
      <color theme="1"/>
      <name val="Arial"/>
      <family val="2"/>
    </font>
    <font>
      <u/>
      <sz val="12"/>
      <color rgb="FFFF0000"/>
      <name val="Arial"/>
      <family val="2"/>
    </font>
    <font>
      <i/>
      <sz val="11"/>
      <color theme="1"/>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theme="6" tint="0.59999389629810485"/>
        <bgColor indexed="64"/>
      </patternFill>
    </fill>
  </fills>
  <borders count="57">
    <border>
      <left/>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indexed="64"/>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medium">
        <color indexed="64"/>
      </left>
      <right style="medium">
        <color indexed="64"/>
      </right>
      <top style="medium">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s>
  <cellStyleXfs count="7">
    <xf numFmtId="0" fontId="0" fillId="0" borderId="0"/>
    <xf numFmtId="43" fontId="22" fillId="0" borderId="0" applyFont="0" applyFill="0" applyBorder="0" applyAlignment="0" applyProtection="0"/>
    <xf numFmtId="44" fontId="22" fillId="0" borderId="0" applyFont="0" applyFill="0" applyBorder="0" applyAlignment="0" applyProtection="0"/>
    <xf numFmtId="0" fontId="26" fillId="0" borderId="0" applyNumberFormat="0" applyFill="0" applyBorder="0" applyAlignment="0" applyProtection="0"/>
    <xf numFmtId="0" fontId="22" fillId="0" borderId="0"/>
    <xf numFmtId="0" fontId="27" fillId="0" borderId="0"/>
    <xf numFmtId="9" fontId="22" fillId="0" borderId="0" applyFont="0" applyFill="0" applyBorder="0" applyAlignment="0" applyProtection="0"/>
  </cellStyleXfs>
  <cellXfs count="519">
    <xf numFmtId="0" fontId="0" fillId="0" borderId="0" xfId="0"/>
    <xf numFmtId="0" fontId="0" fillId="0" borderId="0" xfId="0" applyAlignment="1">
      <alignment horizontal="center"/>
    </xf>
    <xf numFmtId="0" fontId="30" fillId="0" borderId="0" xfId="0" applyFont="1"/>
    <xf numFmtId="0" fontId="0" fillId="0" borderId="0" xfId="0" applyFill="1"/>
    <xf numFmtId="0" fontId="0" fillId="0" borderId="0" xfId="0" applyFont="1" applyFill="1" applyBorder="1"/>
    <xf numFmtId="0" fontId="31" fillId="2" borderId="1" xfId="0" applyFont="1" applyFill="1" applyBorder="1" applyProtection="1"/>
    <xf numFmtId="0" fontId="32" fillId="2" borderId="2" xfId="0" applyFont="1" applyFill="1" applyBorder="1" applyAlignment="1" applyProtection="1">
      <alignment wrapText="1"/>
    </xf>
    <xf numFmtId="0" fontId="27" fillId="2" borderId="1" xfId="0" applyFont="1" applyFill="1" applyBorder="1" applyProtection="1"/>
    <xf numFmtId="0" fontId="27" fillId="2" borderId="0" xfId="0" applyFont="1" applyFill="1" applyBorder="1" applyProtection="1"/>
    <xf numFmtId="0" fontId="27" fillId="2" borderId="2" xfId="0" applyFont="1" applyFill="1" applyBorder="1" applyProtection="1"/>
    <xf numFmtId="0" fontId="33" fillId="2" borderId="31" xfId="0" applyFont="1" applyFill="1" applyBorder="1" applyAlignment="1" applyProtection="1">
      <alignment horizontal="center" vertical="center"/>
    </xf>
    <xf numFmtId="0" fontId="27" fillId="2" borderId="32" xfId="0" applyFont="1" applyFill="1" applyBorder="1" applyProtection="1"/>
    <xf numFmtId="0" fontId="27" fillId="2" borderId="33" xfId="0" applyFont="1" applyFill="1" applyBorder="1" applyProtection="1"/>
    <xf numFmtId="0" fontId="27" fillId="2" borderId="0" xfId="0" applyFont="1" applyFill="1" applyBorder="1" applyAlignment="1" applyProtection="1"/>
    <xf numFmtId="0" fontId="27" fillId="2" borderId="34" xfId="0" applyFont="1" applyFill="1" applyBorder="1" applyProtection="1"/>
    <xf numFmtId="0" fontId="27" fillId="2" borderId="35" xfId="0" applyFont="1" applyFill="1" applyBorder="1" applyProtection="1"/>
    <xf numFmtId="0" fontId="27" fillId="2" borderId="31" xfId="0" applyFont="1" applyFill="1" applyBorder="1" applyProtection="1"/>
    <xf numFmtId="0" fontId="34" fillId="2" borderId="33" xfId="0" applyFont="1" applyFill="1" applyBorder="1" applyProtection="1"/>
    <xf numFmtId="0" fontId="27" fillId="2" borderId="2" xfId="0" applyFont="1" applyFill="1" applyBorder="1" applyAlignment="1" applyProtection="1">
      <alignment horizontal="center"/>
    </xf>
    <xf numFmtId="0" fontId="35" fillId="2" borderId="2" xfId="0" applyFont="1" applyFill="1" applyBorder="1" applyProtection="1"/>
    <xf numFmtId="0" fontId="34" fillId="2" borderId="0" xfId="0" applyFont="1" applyFill="1" applyBorder="1" applyProtection="1"/>
    <xf numFmtId="0" fontId="0" fillId="0" borderId="0" xfId="0" applyFont="1"/>
    <xf numFmtId="0" fontId="0" fillId="0" borderId="0" xfId="0" applyFont="1" applyAlignment="1">
      <alignment horizontal="center"/>
    </xf>
    <xf numFmtId="0" fontId="0" fillId="0" borderId="0" xfId="0" applyFont="1" applyFill="1"/>
    <xf numFmtId="0" fontId="32" fillId="2" borderId="0" xfId="0" applyFont="1" applyFill="1" applyBorder="1" applyProtection="1"/>
    <xf numFmtId="0" fontId="32" fillId="2" borderId="34" xfId="0" applyFont="1" applyFill="1" applyBorder="1" applyAlignment="1" applyProtection="1">
      <alignment horizontal="right"/>
    </xf>
    <xf numFmtId="0" fontId="32" fillId="2" borderId="34" xfId="0" applyFont="1" applyFill="1" applyBorder="1" applyAlignment="1" applyProtection="1"/>
    <xf numFmtId="0" fontId="32" fillId="2" borderId="34" xfId="0" applyFont="1" applyFill="1" applyBorder="1" applyProtection="1"/>
    <xf numFmtId="0" fontId="32" fillId="2" borderId="0" xfId="0" applyFont="1" applyFill="1" applyBorder="1" applyAlignment="1" applyProtection="1"/>
    <xf numFmtId="0" fontId="32" fillId="2" borderId="31" xfId="0" applyFont="1" applyFill="1" applyBorder="1" applyAlignment="1" applyProtection="1"/>
    <xf numFmtId="0" fontId="32" fillId="2" borderId="31" xfId="0" applyFont="1" applyFill="1" applyBorder="1" applyProtection="1"/>
    <xf numFmtId="0" fontId="32" fillId="2" borderId="36" xfId="0" applyFont="1" applyFill="1" applyBorder="1" applyProtection="1"/>
    <xf numFmtId="0" fontId="36" fillId="2" borderId="33" xfId="0" applyFont="1" applyFill="1" applyBorder="1" applyProtection="1"/>
    <xf numFmtId="0" fontId="36" fillId="2" borderId="33" xfId="0" quotePrefix="1" applyFont="1" applyFill="1" applyBorder="1" applyProtection="1"/>
    <xf numFmtId="0" fontId="32" fillId="2" borderId="0" xfId="0" applyFont="1" applyFill="1" applyBorder="1" applyAlignment="1" applyProtection="1">
      <alignment horizontal="center" vertical="center"/>
    </xf>
    <xf numFmtId="0" fontId="32" fillId="2" borderId="37" xfId="0" applyFont="1" applyFill="1" applyBorder="1" applyProtection="1"/>
    <xf numFmtId="0" fontId="32" fillId="2" borderId="34" xfId="0" applyFont="1" applyFill="1" applyBorder="1" applyAlignment="1" applyProtection="1">
      <alignment horizontal="right" vertical="center"/>
    </xf>
    <xf numFmtId="0" fontId="32" fillId="2" borderId="34" xfId="0" applyFont="1" applyFill="1" applyBorder="1" applyAlignment="1" applyProtection="1">
      <alignment horizontal="center" vertical="center"/>
    </xf>
    <xf numFmtId="0" fontId="32" fillId="2" borderId="34" xfId="0" applyFont="1" applyFill="1" applyBorder="1" applyAlignment="1" applyProtection="1">
      <alignment vertical="center"/>
    </xf>
    <xf numFmtId="43" fontId="32" fillId="2" borderId="0" xfId="1" applyFont="1" applyFill="1" applyBorder="1" applyAlignment="1" applyProtection="1">
      <alignment horizontal="center"/>
    </xf>
    <xf numFmtId="0" fontId="37" fillId="2" borderId="38" xfId="0" applyFont="1" applyFill="1" applyBorder="1" applyAlignment="1" applyProtection="1">
      <alignment wrapText="1"/>
    </xf>
    <xf numFmtId="0" fontId="37" fillId="2" borderId="0" xfId="0" applyFont="1" applyFill="1" applyBorder="1" applyAlignment="1" applyProtection="1"/>
    <xf numFmtId="164" fontId="32" fillId="2" borderId="0" xfId="0" applyNumberFormat="1" applyFont="1" applyFill="1" applyBorder="1" applyProtection="1"/>
    <xf numFmtId="0" fontId="32" fillId="2" borderId="2" xfId="0" applyFont="1" applyFill="1" applyBorder="1" applyProtection="1"/>
    <xf numFmtId="0" fontId="32" fillId="2" borderId="39" xfId="0" applyFont="1" applyFill="1" applyBorder="1" applyProtection="1"/>
    <xf numFmtId="164" fontId="32" fillId="2" borderId="31" xfId="0" applyNumberFormat="1" applyFont="1" applyFill="1" applyBorder="1" applyProtection="1"/>
    <xf numFmtId="164" fontId="32" fillId="2" borderId="32" xfId="0" applyNumberFormat="1" applyFont="1" applyFill="1" applyBorder="1" applyProtection="1"/>
    <xf numFmtId="0" fontId="0" fillId="2" borderId="0" xfId="0" applyFont="1" applyFill="1"/>
    <xf numFmtId="0" fontId="0" fillId="2" borderId="3" xfId="0" applyFont="1" applyFill="1" applyBorder="1" applyProtection="1"/>
    <xf numFmtId="44" fontId="22" fillId="0" borderId="0" xfId="2" applyFont="1"/>
    <xf numFmtId="44" fontId="22" fillId="0" borderId="0" xfId="2" applyFont="1" applyFill="1"/>
    <xf numFmtId="0" fontId="37" fillId="3" borderId="38" xfId="0" applyFont="1" applyFill="1" applyBorder="1" applyAlignment="1" applyProtection="1">
      <alignment wrapText="1"/>
    </xf>
    <xf numFmtId="44" fontId="0" fillId="0" borderId="0" xfId="0" applyNumberFormat="1"/>
    <xf numFmtId="43" fontId="0" fillId="0" borderId="0" xfId="0" applyNumberFormat="1"/>
    <xf numFmtId="44" fontId="0" fillId="0" borderId="0" xfId="0" applyNumberFormat="1" applyFont="1" applyFill="1"/>
    <xf numFmtId="0" fontId="32" fillId="2" borderId="0" xfId="0" applyFont="1" applyFill="1" applyBorder="1" applyAlignment="1" applyProtection="1">
      <alignment horizontal="center" wrapText="1"/>
    </xf>
    <xf numFmtId="166" fontId="32" fillId="2" borderId="0" xfId="2" applyNumberFormat="1" applyFont="1" applyFill="1" applyBorder="1" applyAlignment="1" applyProtection="1">
      <alignment horizontal="right" wrapText="1"/>
    </xf>
    <xf numFmtId="44" fontId="32" fillId="2" borderId="0" xfId="2" applyFont="1" applyFill="1" applyBorder="1" applyAlignment="1" applyProtection="1">
      <alignment horizontal="center" wrapText="1"/>
    </xf>
    <xf numFmtId="0" fontId="38" fillId="2" borderId="1" xfId="0" applyFont="1" applyFill="1" applyBorder="1" applyAlignment="1" applyProtection="1">
      <alignment horizontal="center" vertical="center" wrapText="1"/>
    </xf>
    <xf numFmtId="0" fontId="32" fillId="2" borderId="1" xfId="0" applyFont="1" applyFill="1" applyBorder="1" applyProtection="1"/>
    <xf numFmtId="0" fontId="37" fillId="2" borderId="1" xfId="0" applyFont="1" applyFill="1" applyBorder="1" applyAlignment="1" applyProtection="1">
      <alignment horizontal="center" vertical="center" wrapText="1"/>
    </xf>
    <xf numFmtId="0" fontId="37" fillId="2" borderId="1" xfId="0" applyFont="1" applyFill="1" applyBorder="1" applyAlignment="1" applyProtection="1">
      <alignment wrapText="1"/>
    </xf>
    <xf numFmtId="0" fontId="37" fillId="2" borderId="1" xfId="0" applyFont="1" applyFill="1" applyBorder="1" applyProtection="1"/>
    <xf numFmtId="0" fontId="37" fillId="2" borderId="1" xfId="0" applyFont="1" applyFill="1" applyBorder="1" applyAlignment="1" applyProtection="1"/>
    <xf numFmtId="0" fontId="39" fillId="2" borderId="1" xfId="0" applyFont="1" applyFill="1" applyBorder="1" applyAlignment="1" applyProtection="1"/>
    <xf numFmtId="0" fontId="0" fillId="2" borderId="4" xfId="0" applyFont="1" applyFill="1" applyBorder="1" applyProtection="1"/>
    <xf numFmtId="0" fontId="3" fillId="2" borderId="1" xfId="0" applyFont="1" applyFill="1" applyBorder="1" applyProtection="1"/>
    <xf numFmtId="0" fontId="40" fillId="2" borderId="0" xfId="0" quotePrefix="1" applyFont="1" applyFill="1" applyAlignment="1" applyProtection="1">
      <alignment horizontal="left" vertical="center" indent="3"/>
    </xf>
    <xf numFmtId="0" fontId="32" fillId="2" borderId="40" xfId="0" applyFont="1" applyFill="1" applyBorder="1" applyProtection="1"/>
    <xf numFmtId="0" fontId="27" fillId="2" borderId="38" xfId="0" applyFont="1" applyFill="1" applyBorder="1" applyProtection="1"/>
    <xf numFmtId="0" fontId="0" fillId="0" borderId="0" xfId="0" applyFill="1" applyBorder="1"/>
    <xf numFmtId="43" fontId="22" fillId="2" borderId="0" xfId="1" applyFont="1" applyFill="1"/>
    <xf numFmtId="0" fontId="0" fillId="2" borderId="0" xfId="0" applyFont="1" applyFill="1" applyAlignment="1">
      <alignment horizontal="center"/>
    </xf>
    <xf numFmtId="43" fontId="0" fillId="2" borderId="0" xfId="0" applyNumberFormat="1" applyFont="1" applyFill="1"/>
    <xf numFmtId="0" fontId="0" fillId="2" borderId="0" xfId="0" applyFont="1" applyFill="1" applyBorder="1"/>
    <xf numFmtId="44" fontId="0" fillId="0" borderId="0" xfId="0" applyNumberFormat="1" applyFont="1"/>
    <xf numFmtId="0" fontId="32"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32" fillId="2" borderId="0" xfId="0" applyFont="1" applyFill="1" applyBorder="1" applyAlignment="1" applyProtection="1">
      <alignment horizontal="right"/>
    </xf>
    <xf numFmtId="0" fontId="32" fillId="2" borderId="31" xfId="0" applyFont="1" applyFill="1" applyBorder="1" applyAlignment="1" applyProtection="1">
      <alignment horizontal="right"/>
    </xf>
    <xf numFmtId="0" fontId="39" fillId="2" borderId="0" xfId="0" applyFont="1" applyFill="1" applyBorder="1" applyAlignment="1" applyProtection="1"/>
    <xf numFmtId="0" fontId="32" fillId="2" borderId="0" xfId="0" applyFont="1" applyFill="1" applyBorder="1" applyAlignment="1" applyProtection="1">
      <alignment horizontal="left" indent="2"/>
    </xf>
    <xf numFmtId="0" fontId="32" fillId="2" borderId="0" xfId="0" applyFont="1" applyFill="1" applyBorder="1" applyAlignment="1" applyProtection="1">
      <alignment horizontal="left" vertical="center" indent="2"/>
    </xf>
    <xf numFmtId="0" fontId="38" fillId="2" borderId="0" xfId="0" applyFont="1" applyFill="1" applyBorder="1" applyAlignment="1" applyProtection="1">
      <alignment vertical="center"/>
    </xf>
    <xf numFmtId="0" fontId="32" fillId="2" borderId="0" xfId="0" applyFont="1" applyFill="1"/>
    <xf numFmtId="0" fontId="32" fillId="4" borderId="1" xfId="0" applyFont="1" applyFill="1" applyBorder="1" applyAlignment="1" applyProtection="1">
      <alignment horizontal="left" vertical="center"/>
    </xf>
    <xf numFmtId="0" fontId="36" fillId="2" borderId="1" xfId="0" applyFont="1" applyFill="1" applyBorder="1" applyProtection="1"/>
    <xf numFmtId="0" fontId="23" fillId="0" borderId="0" xfId="0" applyFont="1" applyFill="1" applyBorder="1" applyAlignment="1">
      <alignment vertical="center"/>
    </xf>
    <xf numFmtId="10" fontId="23" fillId="0" borderId="0" xfId="0" applyNumberFormat="1" applyFont="1" applyFill="1" applyBorder="1" applyAlignment="1">
      <alignment vertical="center" wrapText="1"/>
    </xf>
    <xf numFmtId="0" fontId="37" fillId="2" borderId="41" xfId="0" applyFont="1" applyFill="1" applyBorder="1" applyAlignment="1" applyProtection="1">
      <alignment horizontal="left" vertical="center" indent="25"/>
    </xf>
    <xf numFmtId="0" fontId="32" fillId="2" borderId="5" xfId="0" applyFont="1" applyFill="1" applyBorder="1" applyProtection="1"/>
    <xf numFmtId="0" fontId="32" fillId="2" borderId="6" xfId="0" applyFont="1" applyFill="1" applyBorder="1" applyProtection="1"/>
    <xf numFmtId="0" fontId="32" fillId="2" borderId="7" xfId="0" applyFont="1" applyFill="1" applyBorder="1" applyProtection="1"/>
    <xf numFmtId="0" fontId="31" fillId="2" borderId="0" xfId="0" applyFont="1" applyFill="1"/>
    <xf numFmtId="0" fontId="41" fillId="2" borderId="0" xfId="0" applyFont="1" applyFill="1" applyBorder="1" applyAlignment="1" applyProtection="1">
      <alignment horizontal="center" vertical="center"/>
    </xf>
    <xf numFmtId="0" fontId="41" fillId="2" borderId="31" xfId="0" applyFont="1" applyFill="1" applyBorder="1" applyAlignment="1" applyProtection="1">
      <alignment horizontal="center" vertical="center"/>
    </xf>
    <xf numFmtId="0" fontId="32" fillId="2" borderId="1" xfId="0" applyFont="1" applyFill="1" applyBorder="1" applyAlignment="1" applyProtection="1">
      <alignment horizontal="center"/>
    </xf>
    <xf numFmtId="0" fontId="0" fillId="2" borderId="6" xfId="0" applyFont="1" applyFill="1" applyBorder="1"/>
    <xf numFmtId="0" fontId="23" fillId="2" borderId="0" xfId="0" applyFont="1" applyFill="1" applyBorder="1" applyAlignment="1" applyProtection="1">
      <alignment horizontal="left" vertical="center" indent="2"/>
    </xf>
    <xf numFmtId="0" fontId="28" fillId="2" borderId="0" xfId="0" applyFont="1" applyFill="1" applyBorder="1" applyAlignment="1" applyProtection="1">
      <alignment vertical="center"/>
    </xf>
    <xf numFmtId="0" fontId="23" fillId="5" borderId="42" xfId="0" applyFont="1" applyFill="1" applyBorder="1" applyAlignment="1" applyProtection="1">
      <protection locked="0"/>
    </xf>
    <xf numFmtId="0" fontId="23" fillId="2" borderId="0" xfId="0" applyFont="1" applyFill="1" applyBorder="1" applyProtection="1"/>
    <xf numFmtId="0" fontId="23" fillId="2" borderId="0" xfId="0" applyFont="1" applyFill="1" applyBorder="1" applyAlignment="1" applyProtection="1">
      <alignment vertical="center"/>
    </xf>
    <xf numFmtId="0" fontId="23" fillId="5" borderId="34" xfId="0" applyFont="1" applyFill="1" applyBorder="1" applyAlignment="1" applyProtection="1">
      <alignment horizontal="center" vertical="center"/>
      <protection locked="0"/>
    </xf>
    <xf numFmtId="0" fontId="23" fillId="5" borderId="42" xfId="0" applyFont="1" applyFill="1" applyBorder="1" applyAlignment="1" applyProtection="1">
      <alignment horizontal="center" vertical="center"/>
      <protection locked="0"/>
    </xf>
    <xf numFmtId="0" fontId="7" fillId="2" borderId="0"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42" xfId="0" applyFont="1" applyFill="1" applyBorder="1" applyAlignment="1" applyProtection="1">
      <alignment vertical="center" wrapText="1"/>
    </xf>
    <xf numFmtId="0" fontId="28" fillId="2" borderId="43" xfId="0" applyFont="1" applyFill="1" applyBorder="1" applyAlignment="1" applyProtection="1">
      <alignment vertical="center" wrapText="1"/>
    </xf>
    <xf numFmtId="0" fontId="28" fillId="2" borderId="43" xfId="0" applyFont="1" applyFill="1" applyBorder="1" applyAlignment="1" applyProtection="1">
      <alignment vertical="center"/>
    </xf>
    <xf numFmtId="0" fontId="28" fillId="2" borderId="38" xfId="0" applyFont="1" applyFill="1" applyBorder="1" applyAlignment="1" applyProtection="1">
      <alignment horizontal="center" vertical="center" wrapText="1"/>
    </xf>
    <xf numFmtId="0" fontId="28" fillId="3" borderId="41" xfId="0" applyFont="1" applyFill="1" applyBorder="1" applyAlignment="1" applyProtection="1">
      <alignment wrapText="1"/>
    </xf>
    <xf numFmtId="0" fontId="28" fillId="3" borderId="42" xfId="0" applyFont="1" applyFill="1" applyBorder="1" applyAlignment="1" applyProtection="1">
      <alignment wrapText="1"/>
    </xf>
    <xf numFmtId="0" fontId="28" fillId="3" borderId="43" xfId="0" applyFont="1" applyFill="1" applyBorder="1" applyAlignment="1" applyProtection="1">
      <alignment wrapText="1"/>
    </xf>
    <xf numFmtId="0" fontId="28" fillId="3" borderId="43" xfId="0" applyFont="1" applyFill="1" applyBorder="1" applyAlignment="1" applyProtection="1">
      <alignment horizontal="center" wrapText="1"/>
    </xf>
    <xf numFmtId="0" fontId="28" fillId="3" borderId="38" xfId="0" applyFont="1" applyFill="1" applyBorder="1" applyAlignment="1" applyProtection="1">
      <alignment horizontal="center" wrapText="1"/>
    </xf>
    <xf numFmtId="0" fontId="28" fillId="3" borderId="0" xfId="0" applyFont="1" applyFill="1" applyBorder="1" applyAlignment="1" applyProtection="1">
      <alignment horizontal="center" wrapText="1"/>
    </xf>
    <xf numFmtId="0" fontId="23" fillId="5" borderId="38" xfId="0" applyFont="1" applyFill="1" applyBorder="1" applyAlignment="1" applyProtection="1">
      <alignment horizontal="left"/>
      <protection locked="0"/>
    </xf>
    <xf numFmtId="44" fontId="23" fillId="5" borderId="38" xfId="2" applyFont="1" applyFill="1" applyBorder="1" applyProtection="1">
      <protection locked="0"/>
    </xf>
    <xf numFmtId="0" fontId="23" fillId="2" borderId="38" xfId="0" applyFont="1" applyFill="1" applyBorder="1" applyAlignment="1" applyProtection="1">
      <alignment horizontal="center" wrapText="1"/>
    </xf>
    <xf numFmtId="166" fontId="23" fillId="2" borderId="38" xfId="2" applyNumberFormat="1" applyFont="1" applyFill="1" applyBorder="1" applyAlignment="1" applyProtection="1">
      <alignment horizontal="center" wrapText="1"/>
    </xf>
    <xf numFmtId="43" fontId="42" fillId="2" borderId="0" xfId="1" applyFont="1" applyFill="1"/>
    <xf numFmtId="44" fontId="23" fillId="2" borderId="38" xfId="2" applyFont="1" applyFill="1" applyBorder="1" applyAlignment="1" applyProtection="1">
      <alignment horizontal="center"/>
    </xf>
    <xf numFmtId="9" fontId="23" fillId="5" borderId="38" xfId="6" applyNumberFormat="1" applyFont="1" applyFill="1" applyBorder="1" applyAlignment="1" applyProtection="1">
      <alignment horizontal="center"/>
      <protection locked="0"/>
    </xf>
    <xf numFmtId="44" fontId="23" fillId="2" borderId="44" xfId="2" applyFont="1" applyFill="1" applyBorder="1" applyAlignment="1" applyProtection="1">
      <alignment horizontal="center"/>
    </xf>
    <xf numFmtId="0" fontId="8" fillId="2" borderId="0" xfId="0" applyFont="1" applyFill="1" applyBorder="1" applyAlignment="1"/>
    <xf numFmtId="0" fontId="7" fillId="2" borderId="0" xfId="0" applyFont="1" applyFill="1" applyBorder="1" applyAlignment="1">
      <alignment horizontal="left" wrapText="1"/>
    </xf>
    <xf numFmtId="0" fontId="9" fillId="2" borderId="0" xfId="0" applyFont="1" applyFill="1" applyBorder="1" applyAlignment="1">
      <alignment wrapText="1"/>
    </xf>
    <xf numFmtId="0" fontId="7" fillId="2" borderId="0" xfId="0" applyFont="1" applyFill="1" applyBorder="1" applyAlignment="1">
      <alignment horizontal="left" indent="1"/>
    </xf>
    <xf numFmtId="0" fontId="7" fillId="2" borderId="0" xfId="0" applyFont="1" applyFill="1" applyBorder="1" applyAlignment="1" applyProtection="1">
      <alignment horizontal="center" vertical="center"/>
    </xf>
    <xf numFmtId="0" fontId="28" fillId="2" borderId="37" xfId="0" applyFont="1" applyFill="1" applyBorder="1" applyAlignment="1" applyProtection="1"/>
    <xf numFmtId="0" fontId="23" fillId="2" borderId="0" xfId="0" applyFont="1" applyFill="1" applyBorder="1" applyAlignment="1" applyProtection="1">
      <alignment horizontal="right"/>
    </xf>
    <xf numFmtId="43" fontId="23" fillId="2" borderId="38" xfId="1" applyFont="1" applyFill="1" applyBorder="1" applyAlignment="1" applyProtection="1">
      <alignment horizontal="center"/>
    </xf>
    <xf numFmtId="167" fontId="23" fillId="2" borderId="38" xfId="2" applyNumberFormat="1" applyFont="1" applyFill="1" applyBorder="1" applyAlignment="1" applyProtection="1">
      <alignment horizontal="center" wrapText="1"/>
    </xf>
    <xf numFmtId="43" fontId="28" fillId="2" borderId="38" xfId="1" applyFont="1" applyFill="1" applyBorder="1" applyAlignment="1" applyProtection="1">
      <alignment horizontal="center"/>
    </xf>
    <xf numFmtId="167" fontId="28" fillId="2" borderId="38" xfId="2" applyNumberFormat="1" applyFont="1" applyFill="1" applyBorder="1" applyAlignment="1" applyProtection="1">
      <alignment horizontal="center" wrapText="1"/>
    </xf>
    <xf numFmtId="0" fontId="23" fillId="2" borderId="39" xfId="0" applyFont="1" applyFill="1" applyBorder="1" applyAlignment="1" applyProtection="1"/>
    <xf numFmtId="0" fontId="28" fillId="2" borderId="41" xfId="0" applyFont="1" applyFill="1" applyBorder="1" applyAlignment="1" applyProtection="1"/>
    <xf numFmtId="0" fontId="28" fillId="2" borderId="42" xfId="0" applyFont="1" applyFill="1" applyBorder="1" applyAlignment="1" applyProtection="1">
      <alignment horizontal="right"/>
    </xf>
    <xf numFmtId="0" fontId="28" fillId="2" borderId="42" xfId="0" applyFont="1" applyFill="1" applyBorder="1" applyAlignment="1" applyProtection="1">
      <alignment horizontal="left" indent="2"/>
    </xf>
    <xf numFmtId="0" fontId="28" fillId="2" borderId="0" xfId="0" applyFont="1" applyFill="1" applyBorder="1" applyProtection="1"/>
    <xf numFmtId="164" fontId="23" fillId="2" borderId="0" xfId="0" applyNumberFormat="1" applyFont="1" applyFill="1" applyBorder="1" applyProtection="1"/>
    <xf numFmtId="0" fontId="7" fillId="2" borderId="0" xfId="0" applyFont="1" applyFill="1" applyBorder="1" applyAlignment="1" applyProtection="1"/>
    <xf numFmtId="0" fontId="7" fillId="2" borderId="0" xfId="0" applyFont="1" applyFill="1" applyBorder="1" applyAlignment="1" applyProtection="1">
      <alignment wrapText="1"/>
    </xf>
    <xf numFmtId="0" fontId="7" fillId="2" borderId="0" xfId="0" applyFont="1" applyFill="1" applyBorder="1" applyAlignment="1" applyProtection="1">
      <alignment horizontal="left" indent="1"/>
    </xf>
    <xf numFmtId="0" fontId="7" fillId="5" borderId="34" xfId="0" applyFont="1" applyFill="1" applyBorder="1" applyAlignment="1" applyProtection="1">
      <protection locked="0"/>
    </xf>
    <xf numFmtId="0" fontId="7" fillId="2" borderId="0" xfId="0" applyFont="1" applyFill="1" applyBorder="1" applyAlignment="1" applyProtection="1">
      <alignment horizontal="left"/>
    </xf>
    <xf numFmtId="0" fontId="7" fillId="2" borderId="0" xfId="0" applyFont="1" applyFill="1" applyBorder="1" applyProtection="1"/>
    <xf numFmtId="0" fontId="23" fillId="2" borderId="0" xfId="0" applyFont="1" applyFill="1" applyBorder="1" applyAlignment="1" applyProtection="1">
      <alignment horizontal="left" indent="1"/>
    </xf>
    <xf numFmtId="0" fontId="23" fillId="2" borderId="0" xfId="0" applyFont="1" applyFill="1" applyBorder="1" applyAlignment="1" applyProtection="1">
      <alignment horizontal="left"/>
    </xf>
    <xf numFmtId="15" fontId="23" fillId="5" borderId="42" xfId="0" applyNumberFormat="1" applyFont="1" applyFill="1" applyBorder="1" applyAlignment="1" applyProtection="1">
      <alignment horizontal="left"/>
      <protection locked="0"/>
    </xf>
    <xf numFmtId="0" fontId="42" fillId="2" borderId="0" xfId="1" applyNumberFormat="1" applyFont="1" applyFill="1"/>
    <xf numFmtId="0" fontId="43" fillId="2" borderId="0" xfId="0" applyFont="1" applyFill="1"/>
    <xf numFmtId="0" fontId="43" fillId="2" borderId="8" xfId="0" applyFont="1" applyFill="1" applyBorder="1" applyProtection="1"/>
    <xf numFmtId="0" fontId="5" fillId="2" borderId="0" xfId="0" applyFont="1" applyFill="1" applyBorder="1" applyAlignment="1" applyProtection="1">
      <alignment vertical="center" wrapText="1"/>
    </xf>
    <xf numFmtId="43" fontId="23" fillId="5" borderId="38" xfId="1" applyFont="1" applyFill="1" applyBorder="1" applyAlignment="1" applyProtection="1">
      <alignment horizontal="right"/>
      <protection locked="0"/>
    </xf>
    <xf numFmtId="0" fontId="28" fillId="2" borderId="41" xfId="0" applyFont="1" applyFill="1" applyBorder="1" applyAlignment="1" applyProtection="1">
      <alignment horizontal="left" vertical="center" indent="10"/>
    </xf>
    <xf numFmtId="43" fontId="23" fillId="5" borderId="38" xfId="1" applyFont="1" applyFill="1" applyBorder="1" applyAlignment="1" applyProtection="1">
      <alignment horizontal="center"/>
      <protection locked="0"/>
    </xf>
    <xf numFmtId="2" fontId="4" fillId="2" borderId="0" xfId="0" applyNumberFormat="1" applyFont="1" applyFill="1" applyBorder="1" applyAlignment="1" applyProtection="1"/>
    <xf numFmtId="0" fontId="26" fillId="2" borderId="0" xfId="3" applyFont="1" applyFill="1" applyBorder="1" applyAlignment="1" applyProtection="1"/>
    <xf numFmtId="0" fontId="36" fillId="2" borderId="0" xfId="0" applyFont="1" applyFill="1"/>
    <xf numFmtId="0" fontId="23" fillId="2" borderId="0" xfId="0" applyFont="1" applyFill="1" applyBorder="1" applyAlignment="1" applyProtection="1">
      <alignment horizontal="left" indent="2"/>
    </xf>
    <xf numFmtId="0" fontId="44" fillId="2" borderId="31" xfId="0" applyFont="1" applyFill="1" applyBorder="1" applyProtection="1"/>
    <xf numFmtId="0" fontId="44" fillId="2" borderId="32" xfId="0" applyFont="1" applyFill="1" applyBorder="1" applyProtection="1"/>
    <xf numFmtId="0" fontId="24" fillId="2" borderId="0" xfId="0" applyFont="1" applyFill="1" applyBorder="1" applyProtection="1"/>
    <xf numFmtId="0" fontId="36" fillId="2" borderId="34" xfId="0" applyFont="1" applyFill="1" applyBorder="1" applyProtection="1"/>
    <xf numFmtId="0" fontId="36" fillId="2" borderId="35" xfId="0" applyFont="1" applyFill="1" applyBorder="1" applyProtection="1"/>
    <xf numFmtId="0" fontId="36" fillId="2" borderId="0" xfId="0" applyFont="1" applyFill="1" applyBorder="1" applyProtection="1"/>
    <xf numFmtId="0" fontId="25" fillId="2" borderId="0" xfId="0" applyFont="1" applyFill="1" applyBorder="1" applyAlignment="1" applyProtection="1">
      <alignment horizontal="left" indent="2"/>
    </xf>
    <xf numFmtId="0" fontId="24" fillId="2" borderId="0" xfId="0" applyFont="1" applyFill="1" applyBorder="1" applyAlignment="1" applyProtection="1">
      <alignment horizontal="left" vertical="center" indent="3"/>
    </xf>
    <xf numFmtId="10" fontId="24" fillId="2" borderId="0" xfId="0" applyNumberFormat="1" applyFont="1" applyFill="1" applyBorder="1" applyAlignment="1" applyProtection="1">
      <alignment horizontal="center" vertical="center"/>
      <protection locked="0"/>
    </xf>
    <xf numFmtId="0" fontId="28" fillId="2" borderId="34" xfId="0" applyFont="1" applyFill="1" applyBorder="1" applyAlignment="1" applyProtection="1">
      <alignment horizontal="right" indent="2"/>
    </xf>
    <xf numFmtId="1" fontId="7" fillId="2" borderId="0" xfId="0" applyNumberFormat="1" applyFont="1" applyFill="1"/>
    <xf numFmtId="43" fontId="7" fillId="2" borderId="0" xfId="1" applyFont="1" applyFill="1"/>
    <xf numFmtId="0" fontId="8" fillId="2" borderId="0" xfId="0" applyFont="1" applyFill="1" applyBorder="1" applyAlignment="1">
      <alignment horizontal="left" indent="1"/>
    </xf>
    <xf numFmtId="0" fontId="7" fillId="2" borderId="0" xfId="0" applyFont="1" applyFill="1" applyBorder="1" applyAlignment="1">
      <alignment horizontal="left" indent="2"/>
    </xf>
    <xf numFmtId="0" fontId="7" fillId="2" borderId="0" xfId="0" applyFont="1" applyFill="1" applyBorder="1" applyAlignment="1" applyProtection="1">
      <alignment horizontal="center" vertical="center"/>
      <protection locked="0"/>
    </xf>
    <xf numFmtId="9" fontId="7" fillId="2" borderId="0" xfId="6" applyFont="1" applyFill="1" applyBorder="1" applyAlignment="1" applyProtection="1">
      <alignment horizontal="center" vertical="center"/>
    </xf>
    <xf numFmtId="165" fontId="7" fillId="2" borderId="0" xfId="1" applyNumberFormat="1" applyFont="1" applyFill="1" applyBorder="1" applyAlignment="1" applyProtection="1">
      <alignment horizontal="center"/>
    </xf>
    <xf numFmtId="165" fontId="7" fillId="2" borderId="0" xfId="1" applyNumberFormat="1" applyFont="1" applyFill="1" applyBorder="1" applyAlignment="1" applyProtection="1">
      <alignment horizontal="center" vertical="center"/>
    </xf>
    <xf numFmtId="2" fontId="7" fillId="2" borderId="0" xfId="6" applyNumberFormat="1" applyFont="1" applyFill="1" applyBorder="1" applyAlignment="1" applyProtection="1">
      <alignment horizontal="center" vertical="center"/>
    </xf>
    <xf numFmtId="4" fontId="7" fillId="2" borderId="0" xfId="1" applyNumberFormat="1" applyFont="1" applyFill="1" applyBorder="1" applyAlignment="1" applyProtection="1">
      <alignment horizontal="center"/>
      <protection locked="0"/>
    </xf>
    <xf numFmtId="4" fontId="7" fillId="2" borderId="0" xfId="1" applyNumberFormat="1" applyFont="1" applyFill="1" applyBorder="1" applyAlignment="1" applyProtection="1">
      <alignment horizontal="center" wrapText="1"/>
    </xf>
    <xf numFmtId="0" fontId="8" fillId="2" borderId="0" xfId="0" applyFont="1" applyFill="1" applyBorder="1" applyAlignment="1" applyProtection="1"/>
    <xf numFmtId="0" fontId="37" fillId="2" borderId="0" xfId="0" applyFont="1" applyFill="1" applyBorder="1" applyAlignment="1" applyProtection="1">
      <alignment horizontal="left" indent="2"/>
    </xf>
    <xf numFmtId="0" fontId="32" fillId="2" borderId="0" xfId="0" applyFont="1" applyFill="1" applyBorder="1" applyAlignment="1" applyProtection="1">
      <alignment horizontal="left" vertical="center" indent="3"/>
    </xf>
    <xf numFmtId="44" fontId="32" fillId="2" borderId="0" xfId="0" applyNumberFormat="1" applyFont="1" applyFill="1" applyBorder="1" applyAlignment="1" applyProtection="1">
      <alignment horizontal="left" vertical="center" indent="3"/>
    </xf>
    <xf numFmtId="0" fontId="7" fillId="0" borderId="0" xfId="0" applyFont="1" applyFill="1" applyBorder="1" applyAlignment="1" applyProtection="1">
      <alignment wrapText="1"/>
    </xf>
    <xf numFmtId="0" fontId="7" fillId="0" borderId="0" xfId="0" applyFont="1" applyFill="1" applyBorder="1" applyAlignment="1" applyProtection="1">
      <alignment vertical="center"/>
    </xf>
    <xf numFmtId="0" fontId="4" fillId="0" borderId="0" xfId="0" applyFont="1" applyFill="1" applyBorder="1" applyProtection="1"/>
    <xf numFmtId="43" fontId="4" fillId="0" borderId="0" xfId="1" applyFont="1" applyFill="1" applyBorder="1" applyProtection="1"/>
    <xf numFmtId="0" fontId="11" fillId="0" borderId="0" xfId="0" applyFont="1" applyFill="1" applyBorder="1" applyAlignment="1" applyProtection="1">
      <alignment vertical="center"/>
    </xf>
    <xf numFmtId="0" fontId="12" fillId="0" borderId="0" xfId="0" applyFont="1" applyFill="1" applyBorder="1" applyAlignment="1" applyProtection="1">
      <alignment horizontal="center" vertical="center"/>
    </xf>
    <xf numFmtId="43" fontId="12" fillId="0" borderId="0" xfId="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43" fontId="13" fillId="0" borderId="0" xfId="1" applyFont="1" applyFill="1" applyBorder="1" applyAlignment="1" applyProtection="1">
      <alignment horizontal="center" vertical="center"/>
    </xf>
    <xf numFmtId="0" fontId="14" fillId="0" borderId="0" xfId="0" applyFont="1" applyFill="1" applyBorder="1" applyProtection="1"/>
    <xf numFmtId="43" fontId="14" fillId="0" borderId="0" xfId="1" applyFont="1" applyFill="1" applyBorder="1" applyProtection="1"/>
    <xf numFmtId="0" fontId="4" fillId="0" borderId="0" xfId="0" applyFont="1" applyFill="1" applyBorder="1" applyAlignment="1" applyProtection="1">
      <alignment horizontal="left" vertical="center" indent="2"/>
    </xf>
    <xf numFmtId="0" fontId="14" fillId="0" borderId="0" xfId="0" applyFont="1" applyFill="1" applyBorder="1" applyAlignment="1" applyProtection="1">
      <alignment horizontal="left"/>
    </xf>
    <xf numFmtId="43" fontId="14" fillId="0" borderId="0" xfId="1" applyFont="1" applyFill="1" applyBorder="1" applyAlignment="1" applyProtection="1"/>
    <xf numFmtId="0" fontId="4" fillId="0" borderId="0" xfId="0" applyFont="1" applyFill="1" applyBorder="1" applyAlignment="1" applyProtection="1">
      <alignment horizontal="left" indent="2"/>
    </xf>
    <xf numFmtId="0" fontId="4" fillId="0" borderId="0" xfId="0" applyFont="1" applyFill="1" applyBorder="1" applyAlignment="1" applyProtection="1">
      <alignment horizontal="right"/>
    </xf>
    <xf numFmtId="0" fontId="14" fillId="0" borderId="0" xfId="0" applyFont="1" applyFill="1" applyBorder="1" applyAlignment="1" applyProtection="1"/>
    <xf numFmtId="0" fontId="7" fillId="0" borderId="0" xfId="0" applyFont="1" applyFill="1" applyBorder="1" applyProtection="1"/>
    <xf numFmtId="43" fontId="7" fillId="0" borderId="0" xfId="1" applyFont="1" applyFill="1" applyBorder="1" applyProtection="1"/>
    <xf numFmtId="0" fontId="4" fillId="0" borderId="0" xfId="0" applyFont="1" applyFill="1" applyBorder="1" applyAlignment="1" applyProtection="1">
      <alignment horizontal="right" vertical="center"/>
    </xf>
    <xf numFmtId="43" fontId="4" fillId="0" borderId="0" xfId="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43" fontId="8" fillId="0" borderId="0" xfId="1" applyFont="1" applyFill="1" applyBorder="1" applyAlignment="1" applyProtection="1">
      <alignment horizontal="center" vertical="center" wrapText="1"/>
    </xf>
    <xf numFmtId="0" fontId="8" fillId="0" borderId="0" xfId="0" applyFont="1" applyFill="1" applyBorder="1" applyAlignment="1" applyProtection="1">
      <alignment horizontal="center" wrapText="1"/>
    </xf>
    <xf numFmtId="43" fontId="8" fillId="0" borderId="0" xfId="1" applyFont="1" applyFill="1" applyBorder="1" applyAlignment="1" applyProtection="1">
      <alignment horizontal="center" wrapText="1"/>
    </xf>
    <xf numFmtId="0" fontId="4" fillId="0" borderId="0" xfId="0" applyFont="1" applyFill="1" applyBorder="1" applyAlignment="1" applyProtection="1"/>
    <xf numFmtId="0" fontId="4" fillId="0" borderId="0" xfId="0" applyFont="1" applyFill="1" applyBorder="1" applyAlignment="1" applyProtection="1">
      <alignment horizontal="center" wrapText="1"/>
    </xf>
    <xf numFmtId="43" fontId="4" fillId="0" borderId="0" xfId="1" applyFont="1" applyFill="1" applyBorder="1" applyAlignment="1" applyProtection="1">
      <alignment horizontal="center" wrapText="1"/>
    </xf>
    <xf numFmtId="0" fontId="7" fillId="0" borderId="0" xfId="0" applyFont="1" applyFill="1" applyBorder="1" applyAlignment="1" applyProtection="1"/>
    <xf numFmtId="43" fontId="7" fillId="0" borderId="0" xfId="1" applyFont="1" applyFill="1" applyBorder="1" applyAlignment="1" applyProtection="1">
      <alignment horizontal="center" wrapText="1"/>
    </xf>
    <xf numFmtId="43" fontId="7" fillId="0" borderId="0" xfId="1" applyFont="1" applyFill="1" applyBorder="1" applyAlignment="1" applyProtection="1">
      <alignment horizontal="center"/>
    </xf>
    <xf numFmtId="0" fontId="15" fillId="0" borderId="0" xfId="0" applyFont="1" applyFill="1" applyBorder="1" applyAlignment="1" applyProtection="1"/>
    <xf numFmtId="43" fontId="8" fillId="0" borderId="0" xfId="1" applyFont="1" applyFill="1" applyBorder="1" applyAlignment="1" applyProtection="1">
      <alignment horizontal="left" wrapText="1" indent="2"/>
    </xf>
    <xf numFmtId="43" fontId="16" fillId="0" borderId="0" xfId="1" applyFont="1" applyFill="1" applyBorder="1" applyAlignment="1" applyProtection="1">
      <alignment horizontal="center"/>
    </xf>
    <xf numFmtId="0" fontId="7" fillId="0" borderId="0" xfId="0" applyFont="1" applyFill="1" applyBorder="1" applyAlignment="1" applyProtection="1">
      <alignment horizontal="center" wrapText="1"/>
    </xf>
    <xf numFmtId="0" fontId="17" fillId="0" borderId="0" xfId="0" applyFont="1" applyFill="1" applyBorder="1" applyAlignment="1" applyProtection="1"/>
    <xf numFmtId="43" fontId="16" fillId="0" borderId="0" xfId="1" applyFont="1" applyFill="1" applyBorder="1" applyAlignment="1" applyProtection="1">
      <alignment horizontal="center" wrapText="1"/>
    </xf>
    <xf numFmtId="0" fontId="16" fillId="0" borderId="0" xfId="0" applyFont="1" applyFill="1" applyBorder="1" applyAlignment="1" applyProtection="1">
      <alignment horizontal="left" wrapText="1" indent="2"/>
    </xf>
    <xf numFmtId="43" fontId="16" fillId="0" borderId="0" xfId="1" applyFont="1" applyFill="1" applyBorder="1" applyAlignment="1" applyProtection="1">
      <alignment horizontal="right" wrapText="1"/>
    </xf>
    <xf numFmtId="0" fontId="7" fillId="0" borderId="0" xfId="0" applyFont="1" applyFill="1" applyBorder="1" applyAlignment="1" applyProtection="1">
      <alignment horizontal="left"/>
      <protection locked="0"/>
    </xf>
    <xf numFmtId="43" fontId="7" fillId="0" borderId="0" xfId="1" applyFont="1" applyFill="1" applyBorder="1" applyAlignment="1" applyProtection="1">
      <alignment horizontal="left"/>
    </xf>
    <xf numFmtId="0" fontId="7" fillId="0" borderId="0" xfId="0" applyFont="1" applyFill="1" applyBorder="1" applyAlignment="1" applyProtection="1">
      <alignment horizontal="center"/>
    </xf>
    <xf numFmtId="0" fontId="45" fillId="0" borderId="0" xfId="0" applyFont="1" applyFill="1" applyBorder="1"/>
    <xf numFmtId="0" fontId="46" fillId="0" borderId="0" xfId="0" applyFont="1" applyFill="1" applyBorder="1" applyProtection="1"/>
    <xf numFmtId="43" fontId="46" fillId="0" borderId="0" xfId="1" applyFont="1" applyFill="1" applyBorder="1" applyProtection="1"/>
    <xf numFmtId="43" fontId="45" fillId="0" borderId="0" xfId="1" applyFont="1" applyFill="1" applyBorder="1"/>
    <xf numFmtId="0" fontId="45" fillId="0" borderId="0" xfId="0" applyFont="1"/>
    <xf numFmtId="43" fontId="45" fillId="0" borderId="0" xfId="1" applyFont="1"/>
    <xf numFmtId="43" fontId="28" fillId="2" borderId="42" xfId="1" applyFont="1" applyFill="1" applyBorder="1" applyAlignment="1" applyProtection="1">
      <alignment horizontal="left" wrapText="1" indent="2"/>
    </xf>
    <xf numFmtId="43" fontId="28" fillId="2" borderId="44" xfId="1" applyFont="1" applyFill="1" applyBorder="1" applyAlignment="1" applyProtection="1">
      <alignment horizontal="center"/>
    </xf>
    <xf numFmtId="167" fontId="28" fillId="2" borderId="44" xfId="2" applyNumberFormat="1" applyFont="1" applyFill="1" applyBorder="1" applyAlignment="1" applyProtection="1">
      <alignment horizontal="center" wrapText="1"/>
    </xf>
    <xf numFmtId="0" fontId="28" fillId="2" borderId="39" xfId="0" applyFont="1" applyFill="1" applyBorder="1" applyAlignment="1" applyProtection="1"/>
    <xf numFmtId="0" fontId="28" fillId="2" borderId="31" xfId="0" applyFont="1" applyFill="1" applyBorder="1" applyAlignment="1" applyProtection="1">
      <alignment horizontal="right"/>
    </xf>
    <xf numFmtId="0" fontId="28" fillId="2" borderId="31" xfId="0" applyFont="1" applyFill="1" applyBorder="1" applyAlignment="1" applyProtection="1">
      <alignment horizontal="left" indent="2"/>
    </xf>
    <xf numFmtId="43" fontId="28" fillId="2" borderId="32" xfId="1" applyFont="1" applyFill="1" applyBorder="1" applyAlignment="1" applyProtection="1">
      <alignment horizontal="left" wrapText="1" indent="2"/>
    </xf>
    <xf numFmtId="43" fontId="28" fillId="2" borderId="42" xfId="1" applyFont="1" applyFill="1" applyBorder="1" applyAlignment="1" applyProtection="1">
      <alignment horizontal="center"/>
    </xf>
    <xf numFmtId="167" fontId="28" fillId="2" borderId="42" xfId="2" applyNumberFormat="1" applyFont="1" applyFill="1" applyBorder="1" applyAlignment="1" applyProtection="1">
      <alignment horizontal="center" wrapText="1"/>
    </xf>
    <xf numFmtId="0" fontId="8" fillId="2" borderId="38" xfId="0" applyFont="1" applyFill="1" applyBorder="1" applyAlignment="1" applyProtection="1">
      <alignment horizontal="center" vertical="center" wrapText="1"/>
    </xf>
    <xf numFmtId="0" fontId="23" fillId="2" borderId="0" xfId="0" applyFont="1" applyFill="1" applyBorder="1" applyAlignment="1" applyProtection="1"/>
    <xf numFmtId="0" fontId="23" fillId="2" borderId="36" xfId="0" applyFont="1" applyFill="1" applyBorder="1" applyAlignment="1" applyProtection="1"/>
    <xf numFmtId="0" fontId="47" fillId="2" borderId="37" xfId="0" applyFont="1" applyFill="1" applyBorder="1" applyAlignment="1" applyProtection="1"/>
    <xf numFmtId="0" fontId="28" fillId="2" borderId="34" xfId="0" applyFont="1" applyFill="1" applyBorder="1" applyAlignment="1" applyProtection="1">
      <alignment horizontal="right"/>
    </xf>
    <xf numFmtId="0" fontId="28" fillId="2" borderId="34" xfId="0" applyFont="1" applyFill="1" applyBorder="1" applyAlignment="1" applyProtection="1">
      <alignment horizontal="left" indent="2"/>
    </xf>
    <xf numFmtId="0" fontId="23" fillId="2" borderId="31" xfId="0" applyFont="1" applyFill="1" applyBorder="1" applyAlignment="1" applyProtection="1">
      <alignment horizontal="right"/>
    </xf>
    <xf numFmtId="0" fontId="28" fillId="2" borderId="39" xfId="0" applyFont="1" applyFill="1" applyBorder="1" applyAlignment="1" applyProtection="1">
      <alignment horizontal="left" indent="2"/>
    </xf>
    <xf numFmtId="0" fontId="23" fillId="2" borderId="32" xfId="0" applyFont="1" applyFill="1" applyBorder="1" applyAlignment="1" applyProtection="1">
      <alignment horizontal="right"/>
    </xf>
    <xf numFmtId="0" fontId="23" fillId="2" borderId="33" xfId="0" applyFont="1" applyFill="1" applyBorder="1" applyAlignment="1" applyProtection="1">
      <alignment horizontal="right"/>
    </xf>
    <xf numFmtId="0" fontId="28" fillId="2" borderId="35" xfId="0" applyFont="1" applyFill="1" applyBorder="1" applyAlignment="1" applyProtection="1">
      <alignment horizontal="right" indent="2"/>
    </xf>
    <xf numFmtId="167" fontId="28" fillId="2" borderId="43" xfId="2" applyNumberFormat="1" applyFont="1" applyFill="1" applyBorder="1" applyAlignment="1" applyProtection="1">
      <alignment horizontal="center" wrapText="1"/>
    </xf>
    <xf numFmtId="0" fontId="48" fillId="0" borderId="0" xfId="0" applyFont="1" applyFill="1" applyBorder="1"/>
    <xf numFmtId="0" fontId="49" fillId="0" borderId="0" xfId="0" applyFont="1" applyFill="1" applyBorder="1"/>
    <xf numFmtId="0" fontId="50" fillId="0" borderId="0" xfId="0" applyFont="1" applyFill="1" applyBorder="1"/>
    <xf numFmtId="43" fontId="23" fillId="2" borderId="38" xfId="1" applyNumberFormat="1" applyFont="1" applyFill="1" applyBorder="1" applyAlignment="1" applyProtection="1">
      <alignment horizontal="center"/>
    </xf>
    <xf numFmtId="0" fontId="51" fillId="0" borderId="0" xfId="0" applyFont="1" applyAlignment="1">
      <alignment vertical="center"/>
    </xf>
    <xf numFmtId="0" fontId="51" fillId="0" borderId="0" xfId="0" applyFont="1" applyBorder="1" applyAlignment="1">
      <alignment vertical="center"/>
    </xf>
    <xf numFmtId="0" fontId="0" fillId="0" borderId="0" xfId="0" applyBorder="1"/>
    <xf numFmtId="0" fontId="0" fillId="0" borderId="0" xfId="0"/>
    <xf numFmtId="0" fontId="51" fillId="0" borderId="0" xfId="0" applyFont="1"/>
    <xf numFmtId="0" fontId="0" fillId="2" borderId="0" xfId="0" applyFill="1"/>
    <xf numFmtId="0" fontId="26" fillId="2" borderId="0" xfId="3" applyFill="1" applyBorder="1" applyAlignment="1" applyProtection="1"/>
    <xf numFmtId="0" fontId="52" fillId="2" borderId="0" xfId="0" applyFont="1" applyFill="1" applyBorder="1" applyAlignment="1" applyProtection="1">
      <alignment horizontal="left" indent="2"/>
    </xf>
    <xf numFmtId="0" fontId="27" fillId="0" borderId="0" xfId="0" applyFont="1" applyFill="1" applyBorder="1" applyProtection="1"/>
    <xf numFmtId="0" fontId="10" fillId="6" borderId="45" xfId="0" applyFont="1" applyFill="1" applyBorder="1" applyProtection="1">
      <protection locked="0"/>
    </xf>
    <xf numFmtId="0" fontId="23" fillId="6" borderId="46" xfId="0" applyFont="1" applyFill="1" applyBorder="1" applyProtection="1">
      <protection locked="0"/>
    </xf>
    <xf numFmtId="0" fontId="23" fillId="6" borderId="47" xfId="0" applyFont="1" applyFill="1" applyBorder="1" applyProtection="1">
      <protection locked="0"/>
    </xf>
    <xf numFmtId="0" fontId="23" fillId="6" borderId="48" xfId="0" applyFont="1" applyFill="1" applyBorder="1" applyProtection="1">
      <protection locked="0"/>
    </xf>
    <xf numFmtId="0" fontId="28" fillId="6" borderId="0" xfId="0" applyFont="1" applyFill="1" applyBorder="1" applyProtection="1">
      <protection locked="0"/>
    </xf>
    <xf numFmtId="0" fontId="23" fillId="6" borderId="0" xfId="0" applyFont="1" applyFill="1" applyBorder="1" applyProtection="1">
      <protection locked="0"/>
    </xf>
    <xf numFmtId="0" fontId="23" fillId="6" borderId="0" xfId="0" applyFont="1" applyFill="1" applyBorder="1" applyAlignment="1" applyProtection="1">
      <alignment horizontal="center"/>
      <protection locked="0"/>
    </xf>
    <xf numFmtId="0" fontId="23" fillId="6" borderId="49" xfId="0" applyFont="1" applyFill="1" applyBorder="1" applyAlignment="1" applyProtection="1">
      <alignment horizontal="center"/>
      <protection locked="0"/>
    </xf>
    <xf numFmtId="0" fontId="23" fillId="6" borderId="50" xfId="0" applyFont="1" applyFill="1" applyBorder="1" applyProtection="1">
      <protection locked="0"/>
    </xf>
    <xf numFmtId="0" fontId="23" fillId="6" borderId="51" xfId="0" applyFont="1" applyFill="1" applyBorder="1" applyProtection="1">
      <protection locked="0"/>
    </xf>
    <xf numFmtId="0" fontId="23" fillId="6" borderId="52" xfId="0" applyFont="1" applyFill="1" applyBorder="1" applyProtection="1">
      <protection locked="0"/>
    </xf>
    <xf numFmtId="0" fontId="23" fillId="2" borderId="0" xfId="0" applyFont="1" applyFill="1" applyBorder="1" applyProtection="1">
      <protection locked="0"/>
    </xf>
    <xf numFmtId="0" fontId="53" fillId="2" borderId="0" xfId="0" applyFont="1" applyFill="1" applyBorder="1" applyAlignment="1" applyProtection="1">
      <alignment vertical="center" wrapText="1"/>
      <protection locked="0"/>
    </xf>
    <xf numFmtId="0" fontId="8" fillId="2" borderId="0" xfId="0" applyFont="1" applyFill="1" applyBorder="1" applyAlignment="1" applyProtection="1">
      <alignment vertical="center"/>
      <protection locked="0"/>
    </xf>
    <xf numFmtId="0" fontId="51" fillId="2" borderId="0" xfId="0" applyFont="1" applyFill="1"/>
    <xf numFmtId="0" fontId="28" fillId="2" borderId="43" xfId="0" applyFont="1" applyFill="1" applyBorder="1" applyAlignment="1" applyProtection="1">
      <alignment horizontal="center" vertical="center" wrapText="1"/>
    </xf>
    <xf numFmtId="0" fontId="0" fillId="2" borderId="0" xfId="0" applyFill="1" applyProtection="1"/>
    <xf numFmtId="0" fontId="23" fillId="2" borderId="0" xfId="0" applyFont="1" applyFill="1" applyAlignment="1" applyProtection="1">
      <alignment vertical="center"/>
    </xf>
    <xf numFmtId="0" fontId="23" fillId="2" borderId="0" xfId="0" applyFont="1" applyFill="1" applyProtection="1"/>
    <xf numFmtId="0" fontId="55" fillId="2" borderId="0" xfId="0" applyFont="1" applyFill="1" applyProtection="1"/>
    <xf numFmtId="0" fontId="7" fillId="2" borderId="0" xfId="0" applyFont="1" applyFill="1" applyAlignment="1" applyProtection="1">
      <alignment vertical="center"/>
    </xf>
    <xf numFmtId="0" fontId="28"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7" borderId="0" xfId="0" applyFont="1" applyFill="1" applyAlignment="1" applyProtection="1">
      <alignment horizontal="left" vertical="center"/>
    </xf>
    <xf numFmtId="0" fontId="23" fillId="7" borderId="0" xfId="0" applyFont="1" applyFill="1" applyAlignment="1" applyProtection="1">
      <alignment horizontal="left" vertical="center" wrapText="1"/>
    </xf>
    <xf numFmtId="0" fontId="23" fillId="2" borderId="0" xfId="0" applyFont="1" applyFill="1" applyAlignment="1" applyProtection="1">
      <alignment horizontal="left" vertical="center"/>
    </xf>
    <xf numFmtId="0" fontId="23" fillId="2" borderId="0" xfId="0" applyFont="1" applyFill="1" applyAlignment="1" applyProtection="1">
      <alignment horizontal="left" vertical="center" wrapText="1"/>
    </xf>
    <xf numFmtId="0" fontId="7" fillId="2" borderId="0" xfId="0" applyFont="1" applyFill="1" applyAlignment="1" applyProtection="1">
      <alignment horizontal="left" vertical="center"/>
    </xf>
    <xf numFmtId="0" fontId="7" fillId="2" borderId="0" xfId="0" applyFont="1" applyFill="1" applyProtection="1"/>
    <xf numFmtId="0" fontId="23" fillId="0" borderId="0" xfId="0" applyFont="1" applyFill="1" applyAlignment="1" applyProtection="1">
      <alignment horizontal="left" vertical="center" wrapText="1"/>
    </xf>
    <xf numFmtId="0" fontId="54" fillId="2" borderId="0" xfId="0" applyFont="1" applyFill="1" applyAlignment="1" applyProtection="1">
      <alignment vertical="center"/>
    </xf>
    <xf numFmtId="0" fontId="56" fillId="2" borderId="0" xfId="0" applyFont="1" applyFill="1" applyBorder="1" applyAlignment="1" applyProtection="1">
      <alignment vertical="top"/>
    </xf>
    <xf numFmtId="0" fontId="23" fillId="2" borderId="0" xfId="0" applyFont="1" applyFill="1" applyBorder="1" applyAlignment="1" applyProtection="1">
      <alignment vertical="top"/>
    </xf>
    <xf numFmtId="0" fontId="23" fillId="2" borderId="0" xfId="0" applyFont="1" applyFill="1" applyAlignment="1" applyProtection="1">
      <alignment horizontal="left"/>
    </xf>
    <xf numFmtId="0" fontId="57" fillId="2" borderId="0" xfId="0" applyFont="1" applyFill="1" applyAlignment="1" applyProtection="1">
      <alignment vertical="center"/>
    </xf>
    <xf numFmtId="0" fontId="23" fillId="2" borderId="0" xfId="0" applyFont="1" applyFill="1" applyAlignment="1" applyProtection="1">
      <alignment vertical="center"/>
    </xf>
    <xf numFmtId="0" fontId="20" fillId="2" borderId="0" xfId="0" applyFont="1" applyFill="1" applyAlignment="1" applyProtection="1">
      <alignment vertical="center"/>
    </xf>
    <xf numFmtId="0" fontId="29" fillId="2" borderId="0" xfId="0" applyFont="1" applyFill="1" applyProtection="1"/>
    <xf numFmtId="0" fontId="51" fillId="2" borderId="0" xfId="0" applyFont="1" applyFill="1" applyProtection="1"/>
    <xf numFmtId="0" fontId="7" fillId="2" borderId="0" xfId="0" applyFont="1" applyFill="1" applyAlignment="1" applyProtection="1">
      <alignment vertical="center" wrapText="1"/>
    </xf>
    <xf numFmtId="0" fontId="23" fillId="2" borderId="0" xfId="0" applyFont="1" applyFill="1" applyAlignment="1" applyProtection="1"/>
    <xf numFmtId="0" fontId="58" fillId="2" borderId="0" xfId="0" applyFont="1" applyFill="1" applyBorder="1" applyProtection="1"/>
    <xf numFmtId="0" fontId="7" fillId="2" borderId="0" xfId="0" applyFont="1" applyFill="1" applyAlignment="1" applyProtection="1">
      <alignment horizontal="left" vertical="center" indent="1"/>
    </xf>
    <xf numFmtId="0" fontId="23" fillId="2" borderId="0" xfId="0" applyFont="1" applyFill="1" applyAlignment="1" applyProtection="1">
      <alignment horizontal="left" vertical="center" indent="1"/>
    </xf>
    <xf numFmtId="0" fontId="23" fillId="2" borderId="0" xfId="0" applyFont="1" applyFill="1" applyAlignment="1" applyProtection="1">
      <alignment horizontal="left" vertical="center" indent="5"/>
    </xf>
    <xf numFmtId="0" fontId="23" fillId="2" borderId="0" xfId="0" applyFont="1" applyFill="1" applyAlignment="1" applyProtection="1">
      <alignment vertical="top"/>
    </xf>
    <xf numFmtId="0" fontId="7" fillId="2" borderId="0" xfId="0" applyFont="1" applyFill="1" applyAlignment="1" applyProtection="1">
      <alignment vertical="top"/>
    </xf>
    <xf numFmtId="0" fontId="54" fillId="2" borderId="0" xfId="0" applyFont="1" applyFill="1" applyAlignment="1" applyProtection="1">
      <alignment vertical="top"/>
    </xf>
    <xf numFmtId="0" fontId="23" fillId="2" borderId="0" xfId="0" applyFont="1" applyFill="1" applyAlignment="1" applyProtection="1">
      <alignment horizontal="left" vertical="center" indent="15"/>
    </xf>
    <xf numFmtId="0" fontId="23" fillId="2" borderId="0" xfId="0" applyFont="1" applyFill="1" applyProtection="1"/>
    <xf numFmtId="0" fontId="23" fillId="6" borderId="0" xfId="0" applyFont="1" applyFill="1" applyBorder="1" applyAlignment="1" applyProtection="1">
      <alignment horizontal="center" wrapText="1"/>
      <protection locked="0"/>
    </xf>
    <xf numFmtId="0" fontId="23" fillId="6" borderId="0" xfId="0" applyFont="1" applyFill="1" applyBorder="1" applyAlignment="1" applyProtection="1">
      <alignment horizontal="center" wrapText="1"/>
      <protection locked="0"/>
    </xf>
    <xf numFmtId="43" fontId="23" fillId="6" borderId="9" xfId="0" applyNumberFormat="1" applyFont="1" applyFill="1" applyBorder="1" applyProtection="1">
      <protection locked="0"/>
    </xf>
    <xf numFmtId="44" fontId="23" fillId="6" borderId="9" xfId="2" applyFont="1" applyFill="1" applyBorder="1" applyProtection="1">
      <protection locked="0"/>
    </xf>
    <xf numFmtId="0" fontId="23" fillId="2" borderId="0" xfId="0" applyFont="1" applyFill="1" applyAlignment="1" applyProtection="1">
      <alignment horizontal="left" vertical="center" indent="1"/>
    </xf>
    <xf numFmtId="0" fontId="23" fillId="2" borderId="0" xfId="0" applyFont="1" applyFill="1" applyProtection="1"/>
    <xf numFmtId="9" fontId="23" fillId="5" borderId="44" xfId="6" applyNumberFormat="1" applyFont="1" applyFill="1" applyBorder="1" applyAlignment="1" applyProtection="1">
      <alignment horizontal="center"/>
      <protection locked="0"/>
    </xf>
    <xf numFmtId="9" fontId="23" fillId="5" borderId="53" xfId="6" applyNumberFormat="1" applyFont="1" applyFill="1" applyBorder="1" applyAlignment="1" applyProtection="1">
      <alignment horizontal="center"/>
      <protection locked="0"/>
    </xf>
    <xf numFmtId="0" fontId="7" fillId="5" borderId="10" xfId="0" applyFont="1" applyFill="1" applyBorder="1" applyAlignment="1" applyProtection="1">
      <alignment wrapText="1"/>
    </xf>
    <xf numFmtId="0" fontId="32" fillId="2" borderId="11" xfId="0" applyFont="1" applyFill="1" applyBorder="1" applyProtection="1"/>
    <xf numFmtId="0" fontId="32" fillId="2" borderId="12" xfId="0" applyFont="1" applyFill="1" applyBorder="1" applyProtection="1"/>
    <xf numFmtId="164" fontId="32" fillId="2" borderId="12" xfId="0" applyNumberFormat="1" applyFont="1" applyFill="1" applyBorder="1" applyProtection="1"/>
    <xf numFmtId="164" fontId="32" fillId="2" borderId="13" xfId="0" applyNumberFormat="1" applyFont="1" applyFill="1" applyBorder="1" applyProtection="1"/>
    <xf numFmtId="0" fontId="37" fillId="2" borderId="14" xfId="0" applyFont="1" applyFill="1" applyBorder="1" applyProtection="1"/>
    <xf numFmtId="164" fontId="23" fillId="2" borderId="15" xfId="0" applyNumberFormat="1" applyFont="1" applyFill="1" applyBorder="1" applyProtection="1"/>
    <xf numFmtId="0" fontId="32" fillId="2" borderId="14" xfId="0" applyFont="1" applyFill="1" applyBorder="1" applyProtection="1"/>
    <xf numFmtId="0" fontId="7" fillId="2" borderId="15" xfId="0" applyFont="1" applyFill="1" applyBorder="1" applyAlignment="1" applyProtection="1">
      <alignment wrapText="1"/>
    </xf>
    <xf numFmtId="0" fontId="7" fillId="2" borderId="15" xfId="0" applyFont="1" applyFill="1" applyBorder="1" applyProtection="1"/>
    <xf numFmtId="0" fontId="23" fillId="2" borderId="15" xfId="0" applyFont="1" applyFill="1" applyBorder="1" applyProtection="1"/>
    <xf numFmtId="0" fontId="32" fillId="2" borderId="16" xfId="0" applyFont="1" applyFill="1" applyBorder="1" applyProtection="1"/>
    <xf numFmtId="0" fontId="23" fillId="2" borderId="17" xfId="0" applyFont="1" applyFill="1" applyBorder="1" applyAlignment="1" applyProtection="1"/>
    <xf numFmtId="0" fontId="23" fillId="2" borderId="17" xfId="0" applyFont="1" applyFill="1" applyBorder="1" applyProtection="1"/>
    <xf numFmtId="0" fontId="23" fillId="2" borderId="18" xfId="0" applyFont="1" applyFill="1" applyBorder="1" applyProtection="1"/>
    <xf numFmtId="0" fontId="59" fillId="2" borderId="0" xfId="0" applyFont="1" applyFill="1" applyBorder="1" applyProtection="1"/>
    <xf numFmtId="0" fontId="0" fillId="0" borderId="0" xfId="0" applyAlignment="1">
      <alignment horizontal="center" wrapText="1"/>
    </xf>
    <xf numFmtId="43" fontId="23" fillId="0" borderId="54" xfId="0" applyNumberFormat="1" applyFont="1" applyFill="1" applyBorder="1" applyAlignment="1" applyProtection="1">
      <protection hidden="1"/>
    </xf>
    <xf numFmtId="43" fontId="23" fillId="0" borderId="55" xfId="0" applyNumberFormat="1" applyFont="1" applyFill="1" applyBorder="1" applyAlignment="1" applyProtection="1">
      <protection hidden="1"/>
    </xf>
    <xf numFmtId="43" fontId="23" fillId="0" borderId="56" xfId="0" applyNumberFormat="1" applyFont="1" applyFill="1" applyBorder="1" applyAlignment="1" applyProtection="1">
      <protection hidden="1"/>
    </xf>
    <xf numFmtId="1" fontId="0" fillId="0" borderId="0" xfId="0" applyNumberFormat="1"/>
    <xf numFmtId="0" fontId="37" fillId="2" borderId="0" xfId="0" applyFont="1" applyFill="1" applyBorder="1" applyProtection="1"/>
    <xf numFmtId="0" fontId="10" fillId="2" borderId="0" xfId="0" applyFont="1" applyFill="1" applyAlignment="1" applyProtection="1">
      <alignment vertical="center"/>
    </xf>
    <xf numFmtId="0" fontId="28" fillId="2" borderId="0" xfId="0" applyFont="1" applyFill="1" applyProtection="1"/>
    <xf numFmtId="0" fontId="0" fillId="0" borderId="0" xfId="0"/>
    <xf numFmtId="0" fontId="32" fillId="0" borderId="0" xfId="0" applyFont="1" applyAlignment="1" applyProtection="1">
      <alignment horizontal="left"/>
    </xf>
    <xf numFmtId="0" fontId="4" fillId="0" borderId="0" xfId="0" applyFont="1" applyAlignment="1" applyProtection="1">
      <alignment horizontal="left" vertical="top"/>
    </xf>
    <xf numFmtId="0" fontId="4" fillId="0" borderId="0" xfId="0" applyFont="1" applyAlignment="1" applyProtection="1">
      <alignment horizontal="left" vertical="center" wrapText="1"/>
    </xf>
    <xf numFmtId="0" fontId="28" fillId="2" borderId="0" xfId="0" applyFont="1" applyFill="1" applyAlignment="1" applyProtection="1">
      <alignment horizontal="left" vertical="center"/>
    </xf>
    <xf numFmtId="0" fontId="7" fillId="0" borderId="0" xfId="0" applyFont="1" applyFill="1" applyBorder="1" applyAlignment="1" applyProtection="1">
      <alignment horizontal="center" vertical="top"/>
    </xf>
    <xf numFmtId="0" fontId="8" fillId="0" borderId="19"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1" fontId="7" fillId="3" borderId="21" xfId="0" applyNumberFormat="1" applyFont="1" applyFill="1" applyBorder="1" applyAlignment="1" applyProtection="1">
      <alignment horizontal="center" vertical="center"/>
    </xf>
    <xf numFmtId="2" fontId="7" fillId="3" borderId="22" xfId="0" applyNumberFormat="1"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1" fontId="7" fillId="5" borderId="23" xfId="0" applyNumberFormat="1" applyFont="1" applyFill="1" applyBorder="1" applyAlignment="1" applyProtection="1">
      <alignment horizontal="left" vertical="center"/>
      <protection locked="0"/>
    </xf>
    <xf numFmtId="2" fontId="7" fillId="5" borderId="24" xfId="0" applyNumberFormat="1" applyFont="1" applyFill="1" applyBorder="1" applyAlignment="1" applyProtection="1">
      <alignment horizontal="center" vertical="center"/>
      <protection locked="0"/>
    </xf>
    <xf numFmtId="0" fontId="7" fillId="5" borderId="24" xfId="0" applyFont="1" applyFill="1" applyBorder="1" applyAlignment="1" applyProtection="1">
      <alignment horizontal="center" vertical="center"/>
      <protection locked="0"/>
    </xf>
    <xf numFmtId="2" fontId="7" fillId="3" borderId="24" xfId="0" applyNumberFormat="1" applyFont="1" applyFill="1" applyBorder="1" applyAlignment="1" applyProtection="1">
      <alignment horizontal="center" vertical="center"/>
    </xf>
    <xf numFmtId="1" fontId="7" fillId="5" borderId="19" xfId="0" applyNumberFormat="1" applyFont="1" applyFill="1" applyBorder="1" applyAlignment="1" applyProtection="1">
      <alignment horizontal="left" vertical="center"/>
      <protection locked="0"/>
    </xf>
    <xf numFmtId="2" fontId="7" fillId="5" borderId="9" xfId="0" applyNumberFormat="1" applyFont="1" applyFill="1" applyBorder="1" applyAlignment="1" applyProtection="1">
      <alignment horizontal="center" vertical="center"/>
      <protection locked="0"/>
    </xf>
    <xf numFmtId="0" fontId="7" fillId="5" borderId="9" xfId="0" applyFont="1" applyFill="1" applyBorder="1" applyAlignment="1" applyProtection="1">
      <alignment horizontal="center" vertical="center"/>
      <protection locked="0"/>
    </xf>
    <xf numFmtId="2" fontId="7" fillId="3" borderId="9" xfId="0" applyNumberFormat="1" applyFont="1" applyFill="1" applyBorder="1" applyAlignment="1" applyProtection="1">
      <alignment horizontal="center" vertical="center"/>
    </xf>
    <xf numFmtId="0" fontId="7" fillId="0" borderId="6" xfId="0" applyFont="1" applyBorder="1" applyAlignment="1" applyProtection="1">
      <alignment horizontal="center" vertical="center"/>
    </xf>
    <xf numFmtId="2" fontId="8" fillId="0" borderId="9" xfId="0" applyNumberFormat="1" applyFont="1" applyBorder="1" applyAlignment="1" applyProtection="1">
      <alignment horizontal="center" vertical="center"/>
    </xf>
    <xf numFmtId="0" fontId="7" fillId="0" borderId="0" xfId="0" applyFont="1" applyBorder="1" applyAlignment="1" applyProtection="1">
      <alignment horizontal="center" vertical="center"/>
    </xf>
    <xf numFmtId="0" fontId="8" fillId="0" borderId="0" xfId="0" applyFont="1" applyBorder="1" applyAlignment="1" applyProtection="1">
      <alignment horizontal="right"/>
    </xf>
    <xf numFmtId="2" fontId="8" fillId="0" borderId="0" xfId="0" applyNumberFormat="1" applyFont="1" applyBorder="1" applyAlignment="1" applyProtection="1">
      <alignment horizontal="center" vertical="center"/>
    </xf>
    <xf numFmtId="0" fontId="23" fillId="5" borderId="19" xfId="0" applyFont="1" applyFill="1" applyBorder="1" applyAlignment="1" applyProtection="1">
      <alignment horizontal="left" vertical="center"/>
      <protection locked="0"/>
    </xf>
    <xf numFmtId="0" fontId="23" fillId="5" borderId="25" xfId="0" applyFont="1" applyFill="1" applyBorder="1" applyAlignment="1" applyProtection="1">
      <alignment horizontal="left" vertical="center"/>
      <protection locked="0"/>
    </xf>
    <xf numFmtId="0" fontId="23" fillId="5" borderId="26" xfId="0" applyFont="1" applyFill="1" applyBorder="1" applyAlignment="1" applyProtection="1">
      <alignment horizontal="left" vertical="center"/>
      <protection locked="0"/>
    </xf>
    <xf numFmtId="0" fontId="28" fillId="0" borderId="9" xfId="0" applyFont="1" applyBorder="1" applyAlignment="1" applyProtection="1">
      <alignment vertical="center" wrapText="1"/>
    </xf>
    <xf numFmtId="0" fontId="33" fillId="2" borderId="0" xfId="0" applyFont="1" applyFill="1" applyBorder="1" applyAlignment="1" applyProtection="1">
      <alignment horizontal="center" vertical="center"/>
    </xf>
    <xf numFmtId="0" fontId="32" fillId="2" borderId="8" xfId="0" applyFont="1" applyFill="1" applyBorder="1" applyAlignment="1" applyProtection="1">
      <alignment horizontal="right"/>
    </xf>
    <xf numFmtId="0" fontId="32" fillId="2" borderId="6" xfId="0" applyFont="1" applyFill="1" applyBorder="1" applyAlignment="1" applyProtection="1">
      <alignment horizontal="right"/>
    </xf>
    <xf numFmtId="0" fontId="23" fillId="2" borderId="0" xfId="0" applyFont="1" applyFill="1" applyBorder="1" applyAlignment="1" applyProtection="1">
      <alignment horizontal="left" indent="2"/>
    </xf>
    <xf numFmtId="0" fontId="20" fillId="2" borderId="0" xfId="0" applyFont="1" applyFill="1" applyProtection="1"/>
    <xf numFmtId="0" fontId="23" fillId="5" borderId="0" xfId="0" applyFont="1" applyFill="1" applyAlignment="1" applyProtection="1">
      <alignment horizontal="left" vertical="center"/>
    </xf>
    <xf numFmtId="0" fontId="23" fillId="5" borderId="0" xfId="0" applyFont="1" applyFill="1" applyAlignment="1" applyProtection="1">
      <alignment horizontal="left" vertical="center" wrapText="1"/>
    </xf>
    <xf numFmtId="0" fontId="0" fillId="5" borderId="0" xfId="0" applyFill="1"/>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4" fillId="0" borderId="0" xfId="0" applyFont="1" applyBorder="1" applyAlignment="1" applyProtection="1">
      <alignment horizontal="left" vertical="top"/>
    </xf>
    <xf numFmtId="0" fontId="7" fillId="0" borderId="12" xfId="0" applyFont="1" applyBorder="1" applyAlignment="1" applyProtection="1">
      <alignment horizontal="center" vertical="center"/>
    </xf>
    <xf numFmtId="0" fontId="8" fillId="0" borderId="12" xfId="0" applyFont="1" applyBorder="1" applyAlignment="1" applyProtection="1">
      <alignment horizontal="right"/>
    </xf>
    <xf numFmtId="2" fontId="8" fillId="0" borderId="13" xfId="0" applyNumberFormat="1" applyFont="1" applyBorder="1" applyAlignment="1" applyProtection="1">
      <alignment horizontal="center" vertical="center"/>
    </xf>
    <xf numFmtId="0" fontId="7" fillId="0" borderId="15" xfId="0" applyFont="1" applyBorder="1" applyAlignment="1" applyProtection="1">
      <alignment vertical="top" wrapText="1"/>
    </xf>
    <xf numFmtId="0" fontId="7" fillId="0" borderId="0" xfId="0" applyFont="1" applyBorder="1" applyAlignment="1" applyProtection="1">
      <alignment horizontal="center" vertical="top"/>
    </xf>
    <xf numFmtId="0" fontId="32" fillId="0" borderId="5" xfId="0" applyFont="1" applyBorder="1" applyAlignment="1" applyProtection="1">
      <alignment horizontal="left"/>
    </xf>
    <xf numFmtId="0" fontId="38" fillId="0" borderId="6" xfId="0" applyFont="1" applyBorder="1" applyAlignment="1" applyProtection="1">
      <alignment horizontal="left" vertical="center"/>
    </xf>
    <xf numFmtId="0" fontId="32" fillId="0" borderId="6" xfId="0" applyFont="1" applyBorder="1" applyProtection="1"/>
    <xf numFmtId="0" fontId="38" fillId="2" borderId="6" xfId="0" applyFont="1" applyFill="1" applyBorder="1" applyAlignment="1" applyProtection="1">
      <alignment vertical="center"/>
    </xf>
    <xf numFmtId="0" fontId="4" fillId="0" borderId="6" xfId="0" applyFont="1" applyBorder="1" applyAlignment="1" applyProtection="1">
      <alignment vertical="top"/>
    </xf>
    <xf numFmtId="0" fontId="32" fillId="0" borderId="1" xfId="0" applyFont="1" applyBorder="1" applyAlignment="1" applyProtection="1">
      <alignment horizontal="left"/>
    </xf>
    <xf numFmtId="0" fontId="32" fillId="0" borderId="0" xfId="0" applyFont="1" applyBorder="1" applyProtection="1"/>
    <xf numFmtId="0" fontId="4" fillId="0" borderId="0" xfId="0" applyFont="1" applyBorder="1" applyAlignment="1" applyProtection="1">
      <alignment vertical="top"/>
    </xf>
    <xf numFmtId="0" fontId="37" fillId="0" borderId="0" xfId="0" applyFont="1" applyBorder="1" applyAlignment="1" applyProtection="1">
      <alignment horizontal="center" vertical="center"/>
    </xf>
    <xf numFmtId="0" fontId="33" fillId="2" borderId="2" xfId="0" applyFont="1" applyFill="1" applyBorder="1" applyAlignment="1" applyProtection="1">
      <alignment horizontal="center" vertical="center"/>
    </xf>
    <xf numFmtId="0" fontId="27" fillId="2" borderId="2" xfId="0" applyFont="1" applyFill="1" applyBorder="1" applyAlignment="1" applyProtection="1"/>
    <xf numFmtId="0" fontId="4" fillId="0" borderId="1" xfId="0" applyFont="1" applyBorder="1" applyAlignment="1" applyProtection="1">
      <alignment horizontal="left" vertical="top"/>
    </xf>
    <xf numFmtId="0" fontId="4" fillId="0" borderId="1" xfId="0" applyFont="1" applyBorder="1" applyAlignment="1" applyProtection="1">
      <alignment horizontal="left" vertical="center" wrapText="1"/>
    </xf>
    <xf numFmtId="0" fontId="7" fillId="0" borderId="11" xfId="0" applyFont="1" applyBorder="1" applyAlignment="1" applyProtection="1">
      <alignment horizontal="center" vertical="top"/>
    </xf>
    <xf numFmtId="0" fontId="7" fillId="0" borderId="14" xfId="0" applyFont="1" applyBorder="1" applyAlignment="1" applyProtection="1">
      <alignment vertical="top" wrapText="1"/>
    </xf>
    <xf numFmtId="0" fontId="7" fillId="0" borderId="14" xfId="0" applyFont="1" applyBorder="1" applyAlignment="1" applyProtection="1">
      <alignment vertical="top"/>
    </xf>
    <xf numFmtId="0" fontId="7" fillId="2" borderId="14" xfId="0" applyFont="1" applyFill="1" applyBorder="1" applyAlignment="1" applyProtection="1">
      <alignment horizontal="left" vertical="center" indent="1"/>
    </xf>
    <xf numFmtId="0" fontId="23" fillId="2" borderId="14" xfId="0" applyFont="1" applyFill="1" applyBorder="1" applyAlignment="1" applyProtection="1">
      <alignment horizontal="left" vertical="center" indent="1"/>
    </xf>
    <xf numFmtId="0" fontId="23" fillId="2" borderId="16" xfId="0" applyFont="1" applyFill="1" applyBorder="1" applyAlignment="1" applyProtection="1">
      <alignment horizontal="left" vertical="center" indent="1"/>
    </xf>
    <xf numFmtId="0" fontId="7" fillId="0" borderId="17" xfId="0" applyFont="1" applyBorder="1" applyAlignment="1" applyProtection="1">
      <alignment vertical="top" wrapText="1"/>
    </xf>
    <xf numFmtId="0" fontId="7" fillId="0" borderId="18" xfId="0" applyFont="1" applyBorder="1" applyAlignment="1" applyProtection="1">
      <alignment vertical="top" wrapText="1"/>
    </xf>
    <xf numFmtId="0" fontId="0" fillId="0" borderId="6" xfId="0" applyBorder="1" applyProtection="1"/>
    <xf numFmtId="0" fontId="0" fillId="0" borderId="7" xfId="0" applyBorder="1" applyProtection="1"/>
    <xf numFmtId="0" fontId="0" fillId="0" borderId="0" xfId="0" applyBorder="1" applyProtection="1"/>
    <xf numFmtId="0" fontId="0" fillId="0" borderId="0" xfId="0" applyProtection="1"/>
    <xf numFmtId="0" fontId="0" fillId="0" borderId="2" xfId="0" applyBorder="1" applyProtection="1"/>
    <xf numFmtId="0" fontId="0" fillId="0" borderId="5" xfId="0" applyBorder="1" applyProtection="1"/>
    <xf numFmtId="0" fontId="0" fillId="0" borderId="1" xfId="0" applyBorder="1" applyProtection="1"/>
    <xf numFmtId="0" fontId="0" fillId="0" borderId="4" xfId="0" applyBorder="1" applyProtection="1"/>
    <xf numFmtId="0" fontId="0" fillId="0" borderId="8" xfId="0" applyBorder="1" applyProtection="1"/>
    <xf numFmtId="0" fontId="0" fillId="0" borderId="3" xfId="0" applyBorder="1" applyProtection="1"/>
    <xf numFmtId="0" fontId="0" fillId="0" borderId="0" xfId="0" applyFont="1" applyAlignment="1" applyProtection="1">
      <alignment horizontal="left"/>
    </xf>
    <xf numFmtId="0" fontId="0" fillId="0" borderId="1" xfId="0" applyFont="1" applyBorder="1" applyAlignment="1" applyProtection="1">
      <alignment horizontal="left"/>
    </xf>
    <xf numFmtId="0" fontId="43" fillId="0" borderId="0" xfId="0" applyFont="1" applyBorder="1" applyProtection="1"/>
    <xf numFmtId="10" fontId="7" fillId="3" borderId="22" xfId="6" applyNumberFormat="1" applyFont="1" applyFill="1" applyBorder="1" applyAlignment="1" applyProtection="1">
      <alignment horizontal="center" vertical="center" wrapText="1"/>
    </xf>
    <xf numFmtId="10" fontId="7" fillId="3" borderId="24" xfId="6" applyNumberFormat="1" applyFont="1" applyFill="1" applyBorder="1" applyAlignment="1" applyProtection="1">
      <alignment horizontal="center" vertical="center" wrapText="1"/>
    </xf>
    <xf numFmtId="10" fontId="7" fillId="3" borderId="9" xfId="6" applyNumberFormat="1" applyFont="1" applyFill="1" applyBorder="1" applyAlignment="1" applyProtection="1">
      <alignment horizontal="center" vertical="center" wrapText="1"/>
    </xf>
    <xf numFmtId="0" fontId="0" fillId="0" borderId="14" xfId="0" applyBorder="1" applyProtection="1"/>
    <xf numFmtId="0" fontId="0" fillId="0" borderId="15" xfId="0" applyBorder="1" applyProtection="1"/>
    <xf numFmtId="0" fontId="0" fillId="0" borderId="17" xfId="0" applyBorder="1" applyProtection="1"/>
    <xf numFmtId="0" fontId="0" fillId="0" borderId="0" xfId="0" applyFont="1" applyBorder="1" applyAlignment="1" applyProtection="1">
      <alignment horizontal="left"/>
    </xf>
    <xf numFmtId="0" fontId="0" fillId="0" borderId="4" xfId="0" applyFont="1" applyBorder="1" applyAlignment="1" applyProtection="1">
      <alignment horizontal="left"/>
    </xf>
    <xf numFmtId="0" fontId="7" fillId="5" borderId="10" xfId="0" applyFont="1" applyFill="1" applyBorder="1" applyAlignment="1" applyProtection="1">
      <alignment wrapText="1"/>
      <protection locked="0"/>
    </xf>
    <xf numFmtId="0" fontId="10" fillId="2" borderId="0" xfId="0" applyFont="1" applyFill="1" applyProtection="1"/>
    <xf numFmtId="0" fontId="32" fillId="4" borderId="1" xfId="0" applyFont="1" applyFill="1" applyBorder="1" applyAlignment="1" applyProtection="1">
      <alignment horizontal="left" vertical="center"/>
      <protection locked="0"/>
    </xf>
    <xf numFmtId="0" fontId="29" fillId="2" borderId="0" xfId="0" applyFont="1" applyFill="1" applyAlignment="1" applyProtection="1">
      <alignment vertical="center"/>
    </xf>
    <xf numFmtId="0" fontId="23" fillId="0" borderId="8" xfId="0" applyFont="1" applyBorder="1" applyProtection="1"/>
    <xf numFmtId="0" fontId="23" fillId="0" borderId="0" xfId="0" applyFont="1" applyBorder="1" applyProtection="1"/>
    <xf numFmtId="0" fontId="23" fillId="0" borderId="6" xfId="0" applyFont="1" applyBorder="1" applyProtection="1"/>
    <xf numFmtId="0" fontId="17" fillId="2" borderId="0" xfId="0" applyFont="1" applyFill="1" applyBorder="1" applyAlignment="1" applyProtection="1">
      <alignment vertical="center"/>
      <protection locked="0"/>
    </xf>
    <xf numFmtId="0" fontId="23" fillId="2" borderId="0" xfId="0" applyFont="1" applyFill="1" applyBorder="1" applyAlignment="1" applyProtection="1">
      <alignment horizontal="center" vertical="center"/>
    </xf>
    <xf numFmtId="0" fontId="62" fillId="2" borderId="34" xfId="0" applyFont="1" applyFill="1" applyBorder="1" applyAlignment="1" applyProtection="1">
      <alignment horizontal="center"/>
    </xf>
    <xf numFmtId="49" fontId="23" fillId="5" borderId="34" xfId="0" applyNumberFormat="1" applyFont="1" applyFill="1" applyBorder="1" applyAlignment="1" applyProtection="1">
      <alignment horizontal="left"/>
      <protection locked="0"/>
    </xf>
    <xf numFmtId="0" fontId="23" fillId="5" borderId="41" xfId="0" applyFont="1" applyFill="1" applyBorder="1" applyAlignment="1" applyProtection="1">
      <alignment horizontal="left"/>
      <protection locked="0"/>
    </xf>
    <xf numFmtId="0" fontId="23" fillId="5" borderId="42" xfId="0" applyFont="1" applyFill="1" applyBorder="1" applyAlignment="1" applyProtection="1">
      <alignment horizontal="left"/>
      <protection locked="0"/>
    </xf>
    <xf numFmtId="0" fontId="23" fillId="5" borderId="43" xfId="0" applyFont="1" applyFill="1" applyBorder="1" applyAlignment="1" applyProtection="1">
      <alignment horizontal="left"/>
      <protection locked="0"/>
    </xf>
    <xf numFmtId="49" fontId="23" fillId="5" borderId="42" xfId="0" applyNumberFormat="1" applyFont="1" applyFill="1" applyBorder="1" applyAlignment="1" applyProtection="1">
      <alignment horizontal="left"/>
      <protection locked="0"/>
    </xf>
    <xf numFmtId="49" fontId="26" fillId="5" borderId="42" xfId="3" applyNumberFormat="1" applyFill="1" applyBorder="1" applyAlignment="1" applyProtection="1">
      <alignment horizontal="left"/>
      <protection locked="0"/>
    </xf>
    <xf numFmtId="0" fontId="28" fillId="2" borderId="41" xfId="0" applyFont="1" applyFill="1" applyBorder="1" applyAlignment="1" applyProtection="1">
      <alignment horizontal="center" vertical="center" wrapText="1"/>
    </xf>
    <xf numFmtId="0" fontId="28" fillId="2" borderId="42" xfId="0" applyFont="1" applyFill="1" applyBorder="1" applyAlignment="1" applyProtection="1">
      <alignment horizontal="center" vertical="center" wrapText="1"/>
    </xf>
    <xf numFmtId="0" fontId="28" fillId="2" borderId="43" xfId="0" applyFont="1" applyFill="1" applyBorder="1" applyAlignment="1" applyProtection="1">
      <alignment horizontal="center" vertical="center" wrapText="1"/>
    </xf>
    <xf numFmtId="0" fontId="23" fillId="5" borderId="41" xfId="0" quotePrefix="1" applyFont="1" applyFill="1" applyBorder="1" applyAlignment="1" applyProtection="1">
      <alignment horizontal="left"/>
      <protection locked="0"/>
    </xf>
    <xf numFmtId="0" fontId="60" fillId="2" borderId="39" xfId="0" applyFont="1" applyFill="1" applyBorder="1" applyAlignment="1" applyProtection="1">
      <alignment horizontal="center" vertical="center" wrapText="1"/>
    </xf>
    <xf numFmtId="0" fontId="60" fillId="2" borderId="31"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28" fillId="2" borderId="0" xfId="0" applyFont="1" applyFill="1" applyBorder="1" applyAlignment="1" applyProtection="1">
      <alignment horizontal="left" vertical="center"/>
    </xf>
    <xf numFmtId="0" fontId="23" fillId="3" borderId="25" xfId="0" applyFont="1" applyFill="1" applyBorder="1" applyProtection="1"/>
    <xf numFmtId="0" fontId="23" fillId="3" borderId="8" xfId="0" applyFont="1" applyFill="1" applyBorder="1" applyProtection="1"/>
    <xf numFmtId="0" fontId="23" fillId="2" borderId="0" xfId="0" applyFont="1" applyFill="1" applyBorder="1" applyAlignment="1" applyProtection="1">
      <alignment horizontal="left" vertical="center" indent="2"/>
    </xf>
    <xf numFmtId="0" fontId="23" fillId="2" borderId="0" xfId="0" applyFont="1" applyFill="1" applyBorder="1" applyAlignment="1" applyProtection="1">
      <alignment horizontal="left" indent="2"/>
    </xf>
    <xf numFmtId="0" fontId="28" fillId="0" borderId="9" xfId="0" applyFont="1" applyBorder="1" applyAlignment="1" applyProtection="1">
      <alignment vertical="center" wrapText="1"/>
    </xf>
    <xf numFmtId="164" fontId="7" fillId="5" borderId="24" xfId="2" applyNumberFormat="1" applyFont="1" applyFill="1" applyBorder="1" applyAlignment="1" applyProtection="1">
      <alignment horizontal="center" vertical="center" wrapText="1"/>
      <protection locked="0"/>
    </xf>
    <xf numFmtId="164" fontId="23" fillId="3" borderId="21" xfId="2" applyNumberFormat="1" applyFont="1" applyFill="1" applyBorder="1" applyAlignment="1" applyProtection="1">
      <alignment horizontal="center" vertical="center" wrapText="1"/>
    </xf>
    <xf numFmtId="164" fontId="23" fillId="3" borderId="27" xfId="2" applyNumberFormat="1" applyFont="1" applyFill="1" applyBorder="1" applyAlignment="1" applyProtection="1">
      <alignment horizontal="center" vertical="center" wrapText="1"/>
    </xf>
    <xf numFmtId="0" fontId="23" fillId="3" borderId="21" xfId="0" applyFont="1" applyFill="1" applyBorder="1" applyAlignment="1" applyProtection="1">
      <alignment horizontal="left" vertical="center" wrapText="1"/>
    </xf>
    <xf numFmtId="0" fontId="23" fillId="3" borderId="27" xfId="0" applyFont="1" applyFill="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8"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19" xfId="0" applyFont="1" applyBorder="1" applyAlignment="1" applyProtection="1">
      <alignment horizontal="left" vertical="center" wrapText="1"/>
    </xf>
    <xf numFmtId="0" fontId="23" fillId="0" borderId="25" xfId="0" applyFont="1" applyBorder="1" applyAlignment="1" applyProtection="1">
      <alignment horizontal="left" vertical="center" wrapText="1"/>
    </xf>
    <xf numFmtId="164" fontId="7" fillId="5" borderId="9" xfId="2" applyNumberFormat="1" applyFont="1" applyFill="1" applyBorder="1" applyAlignment="1" applyProtection="1">
      <alignment horizontal="center" vertical="center" wrapText="1"/>
      <protection locked="0"/>
    </xf>
    <xf numFmtId="0" fontId="23" fillId="5" borderId="19" xfId="0" applyFont="1" applyFill="1" applyBorder="1" applyAlignment="1" applyProtection="1">
      <alignment horizontal="left" vertical="center"/>
      <protection locked="0"/>
    </xf>
    <xf numFmtId="0" fontId="23" fillId="5" borderId="25" xfId="0" applyFont="1" applyFill="1" applyBorder="1" applyAlignment="1" applyProtection="1">
      <alignment horizontal="left" vertical="center"/>
      <protection locked="0"/>
    </xf>
    <xf numFmtId="0" fontId="23" fillId="5" borderId="26" xfId="0" applyFont="1" applyFill="1" applyBorder="1" applyAlignment="1" applyProtection="1">
      <alignment horizontal="left" vertical="center"/>
      <protection locked="0"/>
    </xf>
    <xf numFmtId="0" fontId="23" fillId="5" borderId="19" xfId="0" applyFont="1" applyFill="1" applyBorder="1" applyAlignment="1" applyProtection="1">
      <alignment horizontal="center" vertical="center"/>
      <protection locked="0"/>
    </xf>
    <xf numFmtId="0" fontId="23" fillId="5" borderId="25" xfId="0" applyFont="1" applyFill="1" applyBorder="1" applyAlignment="1" applyProtection="1">
      <alignment horizontal="center" vertical="center"/>
      <protection locked="0"/>
    </xf>
    <xf numFmtId="0" fontId="23" fillId="5" borderId="26" xfId="0" applyFont="1" applyFill="1" applyBorder="1" applyAlignment="1" applyProtection="1">
      <alignment horizontal="center" vertical="center"/>
      <protection locked="0"/>
    </xf>
    <xf numFmtId="15" fontId="7" fillId="5" borderId="25" xfId="0" applyNumberFormat="1" applyFont="1" applyFill="1" applyBorder="1" applyAlignment="1" applyProtection="1">
      <alignment vertical="top" wrapText="1"/>
      <protection locked="0"/>
    </xf>
    <xf numFmtId="0" fontId="8" fillId="0" borderId="19" xfId="0" applyFont="1" applyBorder="1" applyAlignment="1" applyProtection="1">
      <alignment horizontal="right"/>
    </xf>
    <xf numFmtId="0" fontId="8" fillId="0" borderId="26" xfId="0" applyFont="1" applyBorder="1" applyAlignment="1" applyProtection="1">
      <alignment horizontal="right"/>
    </xf>
    <xf numFmtId="0" fontId="7" fillId="5" borderId="8" xfId="0" applyFont="1" applyFill="1" applyBorder="1" applyAlignment="1" applyProtection="1">
      <alignment vertical="top" wrapText="1"/>
      <protection locked="0"/>
    </xf>
    <xf numFmtId="0" fontId="7" fillId="5" borderId="25" xfId="0" applyFont="1" applyFill="1" applyBorder="1" applyAlignment="1" applyProtection="1">
      <alignment vertical="top" wrapText="1"/>
      <protection locked="0"/>
    </xf>
    <xf numFmtId="0" fontId="23" fillId="3" borderId="21" xfId="0" applyFont="1" applyFill="1" applyBorder="1" applyAlignment="1" applyProtection="1">
      <alignment horizontal="left" vertical="center"/>
    </xf>
    <xf numFmtId="0" fontId="23" fillId="3" borderId="28" xfId="0" applyFont="1" applyFill="1" applyBorder="1" applyAlignment="1" applyProtection="1">
      <alignment horizontal="left" vertical="center"/>
    </xf>
    <xf numFmtId="0" fontId="23" fillId="3" borderId="27" xfId="0" applyFont="1" applyFill="1" applyBorder="1" applyAlignment="1" applyProtection="1">
      <alignment horizontal="left" vertical="center"/>
    </xf>
    <xf numFmtId="0" fontId="23" fillId="5" borderId="23" xfId="0" applyFont="1" applyFill="1" applyBorder="1" applyAlignment="1" applyProtection="1">
      <alignment horizontal="left" vertical="center"/>
      <protection locked="0"/>
    </xf>
    <xf numFmtId="0" fontId="23" fillId="5" borderId="29" xfId="0" applyFont="1" applyFill="1" applyBorder="1" applyAlignment="1" applyProtection="1">
      <alignment horizontal="left" vertical="center"/>
      <protection locked="0"/>
    </xf>
    <xf numFmtId="0" fontId="23" fillId="5" borderId="30" xfId="0" applyFont="1" applyFill="1" applyBorder="1" applyAlignment="1" applyProtection="1">
      <alignment horizontal="left" vertical="center"/>
      <protection locked="0"/>
    </xf>
    <xf numFmtId="0" fontId="8" fillId="0" borderId="5" xfId="0" applyFont="1" applyBorder="1" applyAlignment="1" applyProtection="1">
      <alignment horizontal="left" vertical="top" wrapText="1"/>
    </xf>
    <xf numFmtId="0" fontId="8" fillId="0" borderId="6" xfId="0" applyFont="1" applyBorder="1" applyAlignment="1" applyProtection="1">
      <alignment horizontal="left" vertical="top" wrapText="1"/>
    </xf>
    <xf numFmtId="0" fontId="8" fillId="0" borderId="7" xfId="0" applyFont="1" applyBorder="1" applyAlignment="1" applyProtection="1">
      <alignment horizontal="left" vertical="top" wrapText="1"/>
    </xf>
    <xf numFmtId="0" fontId="23" fillId="0" borderId="5" xfId="0" applyFont="1" applyBorder="1" applyAlignment="1" applyProtection="1">
      <alignment horizontal="left" vertical="center" wrapText="1"/>
    </xf>
    <xf numFmtId="0" fontId="23" fillId="0" borderId="6" xfId="0" applyFont="1" applyBorder="1" applyAlignment="1" applyProtection="1">
      <alignment horizontal="left" vertical="center" wrapText="1"/>
    </xf>
    <xf numFmtId="0" fontId="23" fillId="0" borderId="7" xfId="0" applyFont="1" applyBorder="1" applyAlignment="1" applyProtection="1">
      <alignment horizontal="left" vertical="center" wrapText="1"/>
    </xf>
    <xf numFmtId="0" fontId="28" fillId="0" borderId="19" xfId="0" applyFont="1" applyBorder="1" applyAlignment="1" applyProtection="1">
      <alignment horizontal="center" vertical="center" wrapText="1"/>
    </xf>
    <xf numFmtId="0" fontId="28" fillId="0" borderId="25"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7" fillId="0" borderId="0" xfId="0" applyFont="1" applyBorder="1" applyAlignment="1" applyProtection="1">
      <alignment horizontal="left" vertical="top" wrapText="1"/>
    </xf>
    <xf numFmtId="0" fontId="7" fillId="0" borderId="15" xfId="0" applyFont="1" applyBorder="1" applyAlignment="1" applyProtection="1">
      <alignment horizontal="left" vertical="top" wrapText="1"/>
    </xf>
    <xf numFmtId="0" fontId="7" fillId="0" borderId="4" xfId="0" applyFont="1" applyBorder="1" applyAlignment="1" applyProtection="1">
      <alignment horizontal="left" vertical="top" wrapText="1"/>
    </xf>
    <xf numFmtId="0" fontId="7" fillId="0" borderId="8"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28" fillId="0" borderId="9" xfId="0" applyFont="1" applyBorder="1" applyAlignment="1" applyProtection="1">
      <alignment horizontal="left" vertical="top" wrapText="1"/>
    </xf>
    <xf numFmtId="0" fontId="7" fillId="0" borderId="8" xfId="0" applyFont="1" applyBorder="1" applyAlignment="1" applyProtection="1">
      <alignment horizontal="center" vertical="top"/>
    </xf>
    <xf numFmtId="0" fontId="8" fillId="0" borderId="19"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26" xfId="0" applyFont="1" applyBorder="1" applyAlignment="1" applyProtection="1">
      <alignment horizontal="center" vertical="center" wrapText="1"/>
    </xf>
  </cellXfs>
  <cellStyles count="7">
    <cellStyle name="Comma" xfId="1" builtinId="3"/>
    <cellStyle name="Currency" xfId="2" builtinId="4"/>
    <cellStyle name="Hyperlink" xfId="3" builtinId="8"/>
    <cellStyle name="Normal" xfId="0" builtinId="0"/>
    <cellStyle name="Normal 2" xfId="4"/>
    <cellStyle name="Normal 3" xfId="5"/>
    <cellStyle name="Percent" xfId="6" builtinId="5"/>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73024</xdr:colOff>
      <xdr:row>48</xdr:row>
      <xdr:rowOff>136525</xdr:rowOff>
    </xdr:from>
    <xdr:to>
      <xdr:col>11</xdr:col>
      <xdr:colOff>252102</xdr:colOff>
      <xdr:row>60</xdr:row>
      <xdr:rowOff>100361</xdr:rowOff>
    </xdr:to>
    <xdr:pic>
      <xdr:nvPicPr>
        <xdr:cNvPr id="64" name="Picture 63" descr="This picture illustrates two completed sections.  Child care centre name is Child Care Centre ABC; operator name is DEF Nursey; License number is 12345, Auspice type is not-for profit; mailing address is 123 Alphabet Street, Toronto, Ontario, M7A 1L2.&#10;&#10;The section section of contact name is Mary Smith; phone number is (416) 416-4164 and email address is Mary.Smith@DEFNursery.ca" title="Sample completed section of Child Care Centre/Agency and Contact Information"/>
        <xdr:cNvPicPr>
          <a:picLocks noChangeAspect="1" noChangeArrowheads="1"/>
        </xdr:cNvPicPr>
      </xdr:nvPicPr>
      <xdr:blipFill>
        <a:blip xmlns:r="http://schemas.openxmlformats.org/officeDocument/2006/relationships" r:embed="rId1"/>
        <a:srcRect/>
        <a:stretch>
          <a:fillRect/>
        </a:stretch>
      </xdr:blipFill>
      <xdr:spPr bwMode="auto">
        <a:xfrm>
          <a:off x="76199" y="9330690"/>
          <a:ext cx="7874009" cy="2350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379730</xdr:colOff>
      <xdr:row>225</xdr:row>
      <xdr:rowOff>174625</xdr:rowOff>
    </xdr:from>
    <xdr:to>
      <xdr:col>3</xdr:col>
      <xdr:colOff>257041</xdr:colOff>
      <xdr:row>232</xdr:row>
      <xdr:rowOff>79312</xdr:rowOff>
    </xdr:to>
    <xdr:pic>
      <xdr:nvPicPr>
        <xdr:cNvPr id="7" name="Picture 6" descr="This picture show the arrow that appears besides row 26 in column A." title="Filter Button Explained"/>
        <xdr:cNvPicPr>
          <a:picLocks noChangeAspect="1"/>
        </xdr:cNvPicPr>
      </xdr:nvPicPr>
      <xdr:blipFill>
        <a:blip xmlns:r="http://schemas.openxmlformats.org/officeDocument/2006/relationships" r:embed="rId2"/>
        <a:stretch>
          <a:fillRect/>
        </a:stretch>
      </xdr:blipFill>
      <xdr:spPr>
        <a:xfrm>
          <a:off x="400050" y="67513200"/>
          <a:ext cx="1857143" cy="1314286"/>
        </a:xfrm>
        <a:prstGeom prst="rect">
          <a:avLst/>
        </a:prstGeom>
      </xdr:spPr>
    </xdr:pic>
    <xdr:clientData/>
  </xdr:twoCellAnchor>
  <xdr:twoCellAnchor>
    <xdr:from>
      <xdr:col>1</xdr:col>
      <xdr:colOff>471806</xdr:colOff>
      <xdr:row>226</xdr:row>
      <xdr:rowOff>174625</xdr:rowOff>
    </xdr:from>
    <xdr:to>
      <xdr:col>2</xdr:col>
      <xdr:colOff>29443</xdr:colOff>
      <xdr:row>228</xdr:row>
      <xdr:rowOff>41745</xdr:rowOff>
    </xdr:to>
    <xdr:sp macro="" textlink="">
      <xdr:nvSpPr>
        <xdr:cNvPr id="35" name="Rectangle 34"/>
        <xdr:cNvSpPr/>
      </xdr:nvSpPr>
      <xdr:spPr>
        <a:xfrm>
          <a:off x="1104901" y="67713225"/>
          <a:ext cx="228600" cy="2762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431800</xdr:colOff>
      <xdr:row>236</xdr:row>
      <xdr:rowOff>53975</xdr:rowOff>
    </xdr:from>
    <xdr:to>
      <xdr:col>4</xdr:col>
      <xdr:colOff>440082</xdr:colOff>
      <xdr:row>255</xdr:row>
      <xdr:rowOff>97739</xdr:rowOff>
    </xdr:to>
    <xdr:pic>
      <xdr:nvPicPr>
        <xdr:cNvPr id="9" name="Picture 8" descr="This image shows that by left clicking on the drop down box beside the word &quot;Filter&quot;, you can then choose to only show data with information on it by ensuring that their is no checkbox beside the &quot;Hide&quot; option." title="Filter functionality displayed"/>
        <xdr:cNvPicPr>
          <a:picLocks noChangeAspect="1"/>
        </xdr:cNvPicPr>
      </xdr:nvPicPr>
      <xdr:blipFill>
        <a:blip xmlns:r="http://schemas.openxmlformats.org/officeDocument/2006/relationships" r:embed="rId3"/>
        <a:stretch>
          <a:fillRect/>
        </a:stretch>
      </xdr:blipFill>
      <xdr:spPr>
        <a:xfrm>
          <a:off x="444500" y="46288325"/>
          <a:ext cx="2927350" cy="3774374"/>
        </a:xfrm>
        <a:prstGeom prst="rect">
          <a:avLst/>
        </a:prstGeom>
      </xdr:spPr>
    </xdr:pic>
    <xdr:clientData/>
  </xdr:twoCellAnchor>
  <xdr:twoCellAnchor>
    <xdr:from>
      <xdr:col>1</xdr:col>
      <xdr:colOff>190500</xdr:colOff>
      <xdr:row>246</xdr:row>
      <xdr:rowOff>60325</xdr:rowOff>
    </xdr:from>
    <xdr:to>
      <xdr:col>2</xdr:col>
      <xdr:colOff>37994</xdr:colOff>
      <xdr:row>247</xdr:row>
      <xdr:rowOff>95341</xdr:rowOff>
    </xdr:to>
    <xdr:sp macro="" textlink="">
      <xdr:nvSpPr>
        <xdr:cNvPr id="37" name="Rectangle 36"/>
        <xdr:cNvSpPr/>
      </xdr:nvSpPr>
      <xdr:spPr>
        <a:xfrm>
          <a:off x="800100" y="74104500"/>
          <a:ext cx="552450" cy="2286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418531</xdr:colOff>
      <xdr:row>99</xdr:row>
      <xdr:rowOff>18303</xdr:rowOff>
    </xdr:from>
    <xdr:to>
      <xdr:col>9</xdr:col>
      <xdr:colOff>450930</xdr:colOff>
      <xdr:row>104</xdr:row>
      <xdr:rowOff>97697</xdr:rowOff>
    </xdr:to>
    <xdr:sp macro="" textlink="">
      <xdr:nvSpPr>
        <xdr:cNvPr id="20" name="TextBox 19"/>
        <xdr:cNvSpPr txBox="1"/>
      </xdr:nvSpPr>
      <xdr:spPr>
        <a:xfrm rot="20814992">
          <a:off x="2448626" y="18058653"/>
          <a:ext cx="3766189"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6600">
              <a:solidFill>
                <a:schemeClr val="bg1">
                  <a:lumMod val="50000"/>
                  <a:alpha val="49000"/>
                </a:schemeClr>
              </a:solidFill>
            </a:rPr>
            <a:t>EXAMPLE</a:t>
          </a:r>
        </a:p>
      </xdr:txBody>
    </xdr:sp>
    <xdr:clientData/>
  </xdr:twoCellAnchor>
  <xdr:twoCellAnchor>
    <xdr:from>
      <xdr:col>2</xdr:col>
      <xdr:colOff>638810</xdr:colOff>
      <xdr:row>52</xdr:row>
      <xdr:rowOff>98426</xdr:rowOff>
    </xdr:from>
    <xdr:to>
      <xdr:col>9</xdr:col>
      <xdr:colOff>3641</xdr:colOff>
      <xdr:row>57</xdr:row>
      <xdr:rowOff>190520</xdr:rowOff>
    </xdr:to>
    <xdr:sp macro="" textlink="">
      <xdr:nvSpPr>
        <xdr:cNvPr id="21" name="TextBox 20"/>
        <xdr:cNvSpPr txBox="1"/>
      </xdr:nvSpPr>
      <xdr:spPr>
        <a:xfrm rot="20814992">
          <a:off x="2047875" y="10118726"/>
          <a:ext cx="3994789" cy="1069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6600">
              <a:solidFill>
                <a:schemeClr val="bg1">
                  <a:lumMod val="50000"/>
                  <a:alpha val="49000"/>
                </a:schemeClr>
              </a:solidFill>
            </a:rPr>
            <a:t>EXAMPLE</a:t>
          </a:r>
        </a:p>
      </xdr:txBody>
    </xdr:sp>
    <xdr:clientData/>
  </xdr:twoCellAnchor>
  <xdr:twoCellAnchor>
    <xdr:from>
      <xdr:col>4</xdr:col>
      <xdr:colOff>2</xdr:colOff>
      <xdr:row>149</xdr:row>
      <xdr:rowOff>57150</xdr:rowOff>
    </xdr:from>
    <xdr:to>
      <xdr:col>10</xdr:col>
      <xdr:colOff>108591</xdr:colOff>
      <xdr:row>159</xdr:row>
      <xdr:rowOff>0</xdr:rowOff>
    </xdr:to>
    <xdr:sp macro="" textlink="">
      <xdr:nvSpPr>
        <xdr:cNvPr id="22" name="TextBox 21"/>
        <xdr:cNvSpPr txBox="1"/>
      </xdr:nvSpPr>
      <xdr:spPr>
        <a:xfrm rot="20814992">
          <a:off x="2695577" y="27222450"/>
          <a:ext cx="3766189"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6600">
              <a:solidFill>
                <a:schemeClr val="bg1">
                  <a:lumMod val="50000"/>
                  <a:alpha val="49000"/>
                </a:schemeClr>
              </a:solidFill>
            </a:rPr>
            <a:t>EXAMPLE</a:t>
          </a:r>
        </a:p>
      </xdr:txBody>
    </xdr:sp>
    <xdr:clientData/>
  </xdr:twoCellAnchor>
  <xdr:twoCellAnchor editAs="oneCell">
    <xdr:from>
      <xdr:col>0</xdr:col>
      <xdr:colOff>0</xdr:colOff>
      <xdr:row>95</xdr:row>
      <xdr:rowOff>0</xdr:rowOff>
    </xdr:from>
    <xdr:to>
      <xdr:col>12</xdr:col>
      <xdr:colOff>657225</xdr:colOff>
      <xdr:row>109</xdr:row>
      <xdr:rowOff>171450</xdr:rowOff>
    </xdr:to>
    <xdr:pic>
      <xdr:nvPicPr>
        <xdr:cNvPr id="6325" name="Picture 3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59475"/>
          <a:ext cx="9248775"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144</xdr:row>
      <xdr:rowOff>0</xdr:rowOff>
    </xdr:from>
    <xdr:to>
      <xdr:col>12</xdr:col>
      <xdr:colOff>657225</xdr:colOff>
      <xdr:row>159</xdr:row>
      <xdr:rowOff>0</xdr:rowOff>
    </xdr:to>
    <xdr:pic>
      <xdr:nvPicPr>
        <xdr:cNvPr id="6326" name="Picture 3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8365450"/>
          <a:ext cx="924877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168</xdr:row>
      <xdr:rowOff>171450</xdr:rowOff>
    </xdr:from>
    <xdr:to>
      <xdr:col>10</xdr:col>
      <xdr:colOff>28575</xdr:colOff>
      <xdr:row>182</xdr:row>
      <xdr:rowOff>171450</xdr:rowOff>
    </xdr:to>
    <xdr:pic>
      <xdr:nvPicPr>
        <xdr:cNvPr id="6327" name="Picture 4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33337500"/>
          <a:ext cx="630555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301628</xdr:colOff>
      <xdr:row>172</xdr:row>
      <xdr:rowOff>94360</xdr:rowOff>
    </xdr:from>
    <xdr:to>
      <xdr:col>8</xdr:col>
      <xdr:colOff>128357</xdr:colOff>
      <xdr:row>178</xdr:row>
      <xdr:rowOff>131930</xdr:rowOff>
    </xdr:to>
    <xdr:sp macro="" textlink="">
      <xdr:nvSpPr>
        <xdr:cNvPr id="5" name="TextBox 4"/>
        <xdr:cNvSpPr txBox="1"/>
      </xdr:nvSpPr>
      <xdr:spPr>
        <a:xfrm rot="20556521">
          <a:off x="960123" y="32161860"/>
          <a:ext cx="4578415" cy="1218637"/>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6600">
              <a:solidFill>
                <a:schemeClr val="bg1">
                  <a:lumMod val="50000"/>
                </a:schemeClr>
              </a:solidFill>
            </a:rPr>
            <a:t>EXAMPLE</a:t>
          </a:r>
        </a:p>
      </xdr:txBody>
    </xdr:sp>
    <xdr:clientData/>
  </xdr:twoCellAnchor>
  <xdr:twoCellAnchor editAs="oneCell">
    <xdr:from>
      <xdr:col>0</xdr:col>
      <xdr:colOff>104775</xdr:colOff>
      <xdr:row>189</xdr:row>
      <xdr:rowOff>66675</xdr:rowOff>
    </xdr:from>
    <xdr:to>
      <xdr:col>12</xdr:col>
      <xdr:colOff>323850</xdr:colOff>
      <xdr:row>207</xdr:row>
      <xdr:rowOff>66675</xdr:rowOff>
    </xdr:to>
    <xdr:pic>
      <xdr:nvPicPr>
        <xdr:cNvPr id="6329" name="Picture 4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 y="37433250"/>
          <a:ext cx="8810625"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167005</xdr:colOff>
      <xdr:row>195</xdr:row>
      <xdr:rowOff>114300</xdr:rowOff>
    </xdr:from>
    <xdr:to>
      <xdr:col>9</xdr:col>
      <xdr:colOff>50804</xdr:colOff>
      <xdr:row>200</xdr:row>
      <xdr:rowOff>174692</xdr:rowOff>
    </xdr:to>
    <xdr:sp macro="" textlink="">
      <xdr:nvSpPr>
        <xdr:cNvPr id="6" name="TextBox 5"/>
        <xdr:cNvSpPr txBox="1"/>
      </xdr:nvSpPr>
      <xdr:spPr>
        <a:xfrm rot="20656438">
          <a:off x="1543050" y="36703000"/>
          <a:ext cx="4546600" cy="1041400"/>
        </a:xfrm>
        <a:prstGeom prst="rect">
          <a:avLst/>
        </a:prstGeom>
        <a:no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6600">
              <a:solidFill>
                <a:schemeClr val="bg1">
                  <a:lumMod val="50000"/>
                </a:schemeClr>
              </a:solidFill>
            </a:rPr>
            <a:t>EXAMPLE</a:t>
          </a:r>
        </a:p>
      </xdr:txBody>
    </xdr:sp>
    <xdr:clientData/>
  </xdr:twoCellAnchor>
  <xdr:twoCellAnchor>
    <xdr:from>
      <xdr:col>4</xdr:col>
      <xdr:colOff>342900</xdr:colOff>
      <xdr:row>102</xdr:row>
      <xdr:rowOff>114300</xdr:rowOff>
    </xdr:from>
    <xdr:to>
      <xdr:col>10</xdr:col>
      <xdr:colOff>31781</xdr:colOff>
      <xdr:row>106</xdr:row>
      <xdr:rowOff>25400</xdr:rowOff>
    </xdr:to>
    <xdr:sp macro="" textlink="">
      <xdr:nvSpPr>
        <xdr:cNvPr id="8" name="TextBox 7"/>
        <xdr:cNvSpPr txBox="1"/>
      </xdr:nvSpPr>
      <xdr:spPr>
        <a:xfrm rot="21054353">
          <a:off x="3200400" y="18592800"/>
          <a:ext cx="3511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4400">
              <a:solidFill>
                <a:schemeClr val="bg1">
                  <a:lumMod val="50000"/>
                </a:schemeClr>
              </a:solidFill>
            </a:rPr>
            <a:t>EXAMPLE</a:t>
          </a:r>
        </a:p>
      </xdr:txBody>
    </xdr:sp>
    <xdr:clientData/>
  </xdr:twoCellAnchor>
  <xdr:twoCellAnchor>
    <xdr:from>
      <xdr:col>5</xdr:col>
      <xdr:colOff>195580</xdr:colOff>
      <xdr:row>150</xdr:row>
      <xdr:rowOff>25400</xdr:rowOff>
    </xdr:from>
    <xdr:to>
      <xdr:col>10</xdr:col>
      <xdr:colOff>834487</xdr:colOff>
      <xdr:row>153</xdr:row>
      <xdr:rowOff>133350</xdr:rowOff>
    </xdr:to>
    <xdr:sp macro="" textlink="">
      <xdr:nvSpPr>
        <xdr:cNvPr id="10" name="TextBox 9"/>
        <xdr:cNvSpPr txBox="1"/>
      </xdr:nvSpPr>
      <xdr:spPr>
        <a:xfrm rot="20726360">
          <a:off x="3676650" y="27762200"/>
          <a:ext cx="389890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4400">
              <a:solidFill>
                <a:schemeClr val="bg1">
                  <a:lumMod val="50000"/>
                </a:schemeClr>
              </a:solidFill>
            </a:rPr>
            <a:t>EXAMPLE</a:t>
          </a:r>
        </a:p>
      </xdr:txBody>
    </xdr:sp>
    <xdr:clientData/>
  </xdr:twoCellAnchor>
  <xdr:twoCellAnchor editAs="oneCell">
    <xdr:from>
      <xdr:col>0</xdr:col>
      <xdr:colOff>95250</xdr:colOff>
      <xdr:row>214</xdr:row>
      <xdr:rowOff>47625</xdr:rowOff>
    </xdr:from>
    <xdr:to>
      <xdr:col>12</xdr:col>
      <xdr:colOff>476250</xdr:colOff>
      <xdr:row>218</xdr:row>
      <xdr:rowOff>152400</xdr:rowOff>
    </xdr:to>
    <xdr:pic>
      <xdr:nvPicPr>
        <xdr:cNvPr id="6333" name="Picture 4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250" y="42414825"/>
          <a:ext cx="89725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270</xdr:row>
      <xdr:rowOff>0</xdr:rowOff>
    </xdr:from>
    <xdr:to>
      <xdr:col>12</xdr:col>
      <xdr:colOff>295275</xdr:colOff>
      <xdr:row>275</xdr:row>
      <xdr:rowOff>95250</xdr:rowOff>
    </xdr:to>
    <xdr:pic>
      <xdr:nvPicPr>
        <xdr:cNvPr id="6334" name="Picture 5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3559075"/>
          <a:ext cx="88868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80</xdr:row>
      <xdr:rowOff>133350</xdr:rowOff>
    </xdr:from>
    <xdr:to>
      <xdr:col>11</xdr:col>
      <xdr:colOff>495300</xdr:colOff>
      <xdr:row>88</xdr:row>
      <xdr:rowOff>133350</xdr:rowOff>
    </xdr:to>
    <xdr:pic>
      <xdr:nvPicPr>
        <xdr:cNvPr id="6335" name="Picture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5792450"/>
          <a:ext cx="79248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506730</xdr:colOff>
      <xdr:row>83</xdr:row>
      <xdr:rowOff>0</xdr:rowOff>
    </xdr:from>
    <xdr:to>
      <xdr:col>9</xdr:col>
      <xdr:colOff>573405</xdr:colOff>
      <xdr:row>85</xdr:row>
      <xdr:rowOff>76200</xdr:rowOff>
    </xdr:to>
    <xdr:sp macro="" textlink="">
      <xdr:nvSpPr>
        <xdr:cNvPr id="2" name="TextBox 1"/>
        <xdr:cNvSpPr txBox="1"/>
      </xdr:nvSpPr>
      <xdr:spPr>
        <a:xfrm rot="20985574">
          <a:off x="3448050" y="15925800"/>
          <a:ext cx="3378200" cy="469900"/>
        </a:xfrm>
        <a:prstGeom prst="rect">
          <a:avLst/>
        </a:prstGeom>
        <a:no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3300">
              <a:solidFill>
                <a:schemeClr val="bg1">
                  <a:lumMod val="50000"/>
                </a:schemeClr>
              </a:solidFill>
            </a:rPr>
            <a:t>EXAMPLE</a:t>
          </a:r>
        </a:p>
      </xdr:txBody>
    </xdr:sp>
    <xdr:clientData/>
  </xdr:twoCellAnchor>
  <xdr:twoCellAnchor editAs="oneCell">
    <xdr:from>
      <xdr:col>0</xdr:col>
      <xdr:colOff>104775</xdr:colOff>
      <xdr:row>67</xdr:row>
      <xdr:rowOff>104775</xdr:rowOff>
    </xdr:from>
    <xdr:to>
      <xdr:col>11</xdr:col>
      <xdr:colOff>1104900</xdr:colOff>
      <xdr:row>74</xdr:row>
      <xdr:rowOff>85725</xdr:rowOff>
    </xdr:to>
    <xdr:pic>
      <xdr:nvPicPr>
        <xdr:cNvPr id="6337" name="Picture 2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4775" y="13163550"/>
          <a:ext cx="84296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166829</xdr:colOff>
      <xdr:row>68</xdr:row>
      <xdr:rowOff>190872</xdr:rowOff>
    </xdr:from>
    <xdr:to>
      <xdr:col>10</xdr:col>
      <xdr:colOff>79213</xdr:colOff>
      <xdr:row>71</xdr:row>
      <xdr:rowOff>194251</xdr:rowOff>
    </xdr:to>
    <xdr:sp macro="" textlink="">
      <xdr:nvSpPr>
        <xdr:cNvPr id="4" name="TextBox 3"/>
        <xdr:cNvSpPr txBox="1"/>
      </xdr:nvSpPr>
      <xdr:spPr>
        <a:xfrm rot="21058210">
          <a:off x="3003374" y="13551272"/>
          <a:ext cx="3759200" cy="58435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2200" b="1">
              <a:solidFill>
                <a:schemeClr val="bg1">
                  <a:lumMod val="50000"/>
                </a:schemeClr>
              </a:solidFill>
            </a:rPr>
            <a:t>EXAMPLE</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441960</xdr:colOff>
          <xdr:row>161</xdr:row>
          <xdr:rowOff>7620</xdr:rowOff>
        </xdr:from>
        <xdr:to>
          <xdr:col>12</xdr:col>
          <xdr:colOff>655320</xdr:colOff>
          <xdr:row>162</xdr:row>
          <xdr:rowOff>15240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10</xdr:col>
      <xdr:colOff>352425</xdr:colOff>
      <xdr:row>37</xdr:row>
      <xdr:rowOff>9525</xdr:rowOff>
    </xdr:to>
    <xdr:pic>
      <xdr:nvPicPr>
        <xdr:cNvPr id="515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79" t="37619" r="55125" b="11429"/>
        <a:stretch>
          <a:fillRect/>
        </a:stretch>
      </xdr:blipFill>
      <xdr:spPr bwMode="auto">
        <a:xfrm>
          <a:off x="0" y="4914900"/>
          <a:ext cx="701992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0</xdr:rowOff>
    </xdr:from>
    <xdr:to>
      <xdr:col>11</xdr:col>
      <xdr:colOff>419100</xdr:colOff>
      <xdr:row>58</xdr:row>
      <xdr:rowOff>142875</xdr:rowOff>
    </xdr:to>
    <xdr:pic>
      <xdr:nvPicPr>
        <xdr:cNvPr id="515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075" t="35686" r="63831" b="38818"/>
        <a:stretch>
          <a:fillRect/>
        </a:stretch>
      </xdr:blipFill>
      <xdr:spPr bwMode="auto">
        <a:xfrm>
          <a:off x="0" y="9515475"/>
          <a:ext cx="775335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265430</xdr:colOff>
      <xdr:row>91</xdr:row>
      <xdr:rowOff>60325</xdr:rowOff>
    </xdr:from>
    <xdr:to>
      <xdr:col>3</xdr:col>
      <xdr:colOff>142741</xdr:colOff>
      <xdr:row>97</xdr:row>
      <xdr:rowOff>98362</xdr:rowOff>
    </xdr:to>
    <xdr:pic>
      <xdr:nvPicPr>
        <xdr:cNvPr id="4" name="Picture 3" descr="This picture show the arrow that appears besides row 26 in column A." title="Filter Button Explained"/>
        <xdr:cNvPicPr>
          <a:picLocks noChangeAspect="1"/>
        </xdr:cNvPicPr>
      </xdr:nvPicPr>
      <xdr:blipFill>
        <a:blip xmlns:r="http://schemas.openxmlformats.org/officeDocument/2006/relationships" r:embed="rId3"/>
        <a:stretch>
          <a:fillRect/>
        </a:stretch>
      </xdr:blipFill>
      <xdr:spPr>
        <a:xfrm>
          <a:off x="265430" y="16005175"/>
          <a:ext cx="1877561" cy="1238187"/>
        </a:xfrm>
        <a:prstGeom prst="rect">
          <a:avLst/>
        </a:prstGeom>
      </xdr:spPr>
    </xdr:pic>
    <xdr:clientData/>
  </xdr:twoCellAnchor>
  <xdr:twoCellAnchor>
    <xdr:from>
      <xdr:col>1</xdr:col>
      <xdr:colOff>300356</xdr:colOff>
      <xdr:row>92</xdr:row>
      <xdr:rowOff>79375</xdr:rowOff>
    </xdr:from>
    <xdr:to>
      <xdr:col>1</xdr:col>
      <xdr:colOff>524743</xdr:colOff>
      <xdr:row>93</xdr:row>
      <xdr:rowOff>146520</xdr:rowOff>
    </xdr:to>
    <xdr:sp macro="" textlink="">
      <xdr:nvSpPr>
        <xdr:cNvPr id="5" name="Rectangle 4"/>
        <xdr:cNvSpPr/>
      </xdr:nvSpPr>
      <xdr:spPr>
        <a:xfrm>
          <a:off x="967106" y="17824450"/>
          <a:ext cx="224387" cy="2671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431800</xdr:colOff>
      <xdr:row>100</xdr:row>
      <xdr:rowOff>53975</xdr:rowOff>
    </xdr:from>
    <xdr:to>
      <xdr:col>4</xdr:col>
      <xdr:colOff>440082</xdr:colOff>
      <xdr:row>118</xdr:row>
      <xdr:rowOff>116789</xdr:rowOff>
    </xdr:to>
    <xdr:pic>
      <xdr:nvPicPr>
        <xdr:cNvPr id="6" name="Picture 5" descr="This image shows that by left clicking on the drop down box beside the word &quot;Filter&quot;, you can then choose to only show data with information on it by ensuring that their is no checkbox beside the &quot;Hide&quot; option." title="Filter functionality displayed"/>
        <xdr:cNvPicPr>
          <a:picLocks noChangeAspect="1"/>
        </xdr:cNvPicPr>
      </xdr:nvPicPr>
      <xdr:blipFill>
        <a:blip xmlns:r="http://schemas.openxmlformats.org/officeDocument/2006/relationships" r:embed="rId4"/>
        <a:stretch>
          <a:fillRect/>
        </a:stretch>
      </xdr:blipFill>
      <xdr:spPr>
        <a:xfrm>
          <a:off x="431800" y="46821725"/>
          <a:ext cx="2703857" cy="3844239"/>
        </a:xfrm>
        <a:prstGeom prst="rect">
          <a:avLst/>
        </a:prstGeom>
      </xdr:spPr>
    </xdr:pic>
    <xdr:clientData/>
  </xdr:twoCellAnchor>
  <xdr:twoCellAnchor>
    <xdr:from>
      <xdr:col>1</xdr:col>
      <xdr:colOff>238125</xdr:colOff>
      <xdr:row>109</xdr:row>
      <xdr:rowOff>127000</xdr:rowOff>
    </xdr:from>
    <xdr:to>
      <xdr:col>2</xdr:col>
      <xdr:colOff>85619</xdr:colOff>
      <xdr:row>110</xdr:row>
      <xdr:rowOff>162016</xdr:rowOff>
    </xdr:to>
    <xdr:sp macro="" textlink="">
      <xdr:nvSpPr>
        <xdr:cNvPr id="7" name="Rectangle 6"/>
        <xdr:cNvSpPr/>
      </xdr:nvSpPr>
      <xdr:spPr>
        <a:xfrm>
          <a:off x="904875" y="21272500"/>
          <a:ext cx="514244" cy="23504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78</xdr:row>
      <xdr:rowOff>0</xdr:rowOff>
    </xdr:from>
    <xdr:to>
      <xdr:col>11</xdr:col>
      <xdr:colOff>333375</xdr:colOff>
      <xdr:row>86</xdr:row>
      <xdr:rowOff>180975</xdr:rowOff>
    </xdr:to>
    <xdr:pic>
      <xdr:nvPicPr>
        <xdr:cNvPr id="5158" name="Picture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92" t="34259" r="63811" b="37346"/>
        <a:stretch>
          <a:fillRect/>
        </a:stretch>
      </xdr:blipFill>
      <xdr:spPr bwMode="auto">
        <a:xfrm>
          <a:off x="0" y="14716125"/>
          <a:ext cx="76676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579120</xdr:colOff>
          <xdr:row>131</xdr:row>
          <xdr:rowOff>190500</xdr:rowOff>
        </xdr:from>
        <xdr:to>
          <xdr:col>3</xdr:col>
          <xdr:colOff>792480</xdr:colOff>
          <xdr:row>133</xdr:row>
          <xdr:rowOff>0</xdr:rowOff>
        </xdr:to>
        <xdr:sp macro="" textlink="">
          <xdr:nvSpPr>
            <xdr:cNvPr id="3085" name="Check Box 13" hidden="1">
              <a:extLst>
                <a:ext uri="{63B3BB69-23CF-44E3-9099-C40C66FF867C}">
                  <a14:compatExt spid="_x0000_s3085"/>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269"/>
  <sheetViews>
    <sheetView tabSelected="1" view="pageLayout" zoomScaleNormal="100" workbookViewId="0">
      <selection activeCell="A124" sqref="A124"/>
    </sheetView>
  </sheetViews>
  <sheetFormatPr defaultColWidth="9.109375" defaultRowHeight="14.4" x14ac:dyDescent="0.3"/>
  <cols>
    <col min="1" max="1" width="9.109375" style="265"/>
    <col min="2" max="4" width="10.44140625" style="265" bestFit="1" customWidth="1"/>
    <col min="5" max="5" width="9.109375" style="265"/>
    <col min="6" max="7" width="9.109375" style="265" customWidth="1"/>
    <col min="8" max="10" width="9.109375" style="265"/>
    <col min="11" max="11" width="16.109375" style="265" customWidth="1"/>
    <col min="12" max="12" width="17.44140625" style="265" customWidth="1"/>
    <col min="13" max="13" width="11.44140625" style="265" customWidth="1"/>
    <col min="14" max="14" width="50.109375" style="266" customWidth="1"/>
    <col min="15" max="16384" width="9.109375" style="265"/>
  </cols>
  <sheetData>
    <row r="1" spans="1:13" ht="15.6" customHeight="1" x14ac:dyDescent="0.3">
      <c r="A1" s="450" t="s">
        <v>242</v>
      </c>
      <c r="B1" s="450"/>
      <c r="C1" s="450"/>
      <c r="D1" s="450"/>
      <c r="E1" s="450"/>
      <c r="F1" s="450"/>
      <c r="G1" s="450"/>
      <c r="H1" s="450"/>
      <c r="I1" s="450"/>
      <c r="J1" s="450"/>
      <c r="K1" s="450"/>
      <c r="L1" s="450"/>
      <c r="M1" s="450"/>
    </row>
    <row r="2" spans="1:13" ht="15.6" x14ac:dyDescent="0.3">
      <c r="A2" s="288"/>
      <c r="B2" s="289"/>
      <c r="C2" s="289"/>
      <c r="D2" s="289"/>
      <c r="E2" s="289"/>
      <c r="F2" s="289"/>
      <c r="G2" s="289"/>
      <c r="H2" s="289"/>
      <c r="I2" s="289"/>
      <c r="J2" s="289"/>
      <c r="K2" s="289"/>
      <c r="L2" s="290"/>
      <c r="M2" s="287"/>
    </row>
    <row r="3" spans="1:13" ht="15" x14ac:dyDescent="0.25">
      <c r="A3" s="288" t="s">
        <v>77</v>
      </c>
      <c r="B3" s="288"/>
      <c r="C3" s="288"/>
      <c r="D3" s="288"/>
      <c r="E3" s="288"/>
      <c r="F3" s="288"/>
      <c r="G3" s="288"/>
      <c r="H3" s="288"/>
      <c r="I3" s="288"/>
      <c r="J3" s="288"/>
      <c r="K3" s="288"/>
      <c r="L3" s="288"/>
      <c r="M3" s="287"/>
    </row>
    <row r="4" spans="1:13" ht="15" x14ac:dyDescent="0.25">
      <c r="A4" s="291" t="s">
        <v>140</v>
      </c>
      <c r="B4" s="288"/>
      <c r="C4" s="288"/>
      <c r="D4" s="288"/>
      <c r="E4" s="288"/>
      <c r="F4" s="288"/>
      <c r="G4" s="288"/>
      <c r="H4" s="288"/>
      <c r="I4" s="288"/>
      <c r="J4" s="288"/>
      <c r="K4" s="288"/>
      <c r="L4" s="288"/>
      <c r="M4" s="287"/>
    </row>
    <row r="5" spans="1:13" ht="15.75" x14ac:dyDescent="0.25">
      <c r="A5" s="291" t="s">
        <v>136</v>
      </c>
      <c r="B5" s="288"/>
      <c r="C5" s="288"/>
      <c r="D5" s="288"/>
      <c r="E5" s="288"/>
      <c r="F5" s="288"/>
      <c r="G5" s="288"/>
      <c r="H5" s="288"/>
      <c r="I5" s="288"/>
      <c r="J5" s="288"/>
      <c r="K5" s="288"/>
      <c r="L5" s="288"/>
      <c r="M5" s="287"/>
    </row>
    <row r="6" spans="1:13" ht="15" x14ac:dyDescent="0.25">
      <c r="A6" s="288" t="s">
        <v>51</v>
      </c>
      <c r="B6" s="288"/>
      <c r="C6" s="288"/>
      <c r="D6" s="288"/>
      <c r="E6" s="288"/>
      <c r="F6" s="288"/>
      <c r="G6" s="288"/>
      <c r="H6" s="288"/>
      <c r="I6" s="288"/>
      <c r="J6" s="288"/>
      <c r="K6" s="288"/>
      <c r="L6" s="288"/>
      <c r="M6" s="287"/>
    </row>
    <row r="7" spans="1:13" ht="15.75" x14ac:dyDescent="0.25">
      <c r="A7" s="292" t="s">
        <v>243</v>
      </c>
      <c r="B7" s="288"/>
      <c r="C7" s="288"/>
      <c r="D7" s="288"/>
      <c r="E7" s="288"/>
      <c r="F7" s="288"/>
      <c r="G7" s="288"/>
      <c r="H7" s="288"/>
      <c r="I7" s="288"/>
      <c r="J7" s="288"/>
      <c r="K7" s="288"/>
      <c r="L7" s="288"/>
      <c r="M7" s="287"/>
    </row>
    <row r="8" spans="1:13" ht="15.75" x14ac:dyDescent="0.25">
      <c r="A8" s="292" t="s">
        <v>194</v>
      </c>
      <c r="B8" s="288"/>
      <c r="C8" s="288"/>
      <c r="D8" s="288"/>
      <c r="E8" s="288"/>
      <c r="F8" s="288"/>
      <c r="G8" s="288"/>
      <c r="H8" s="288"/>
      <c r="I8" s="288"/>
      <c r="J8" s="288"/>
      <c r="K8" s="288"/>
      <c r="L8" s="288"/>
      <c r="M8" s="287"/>
    </row>
    <row r="9" spans="1:13" ht="15" hidden="1" x14ac:dyDescent="0.25">
      <c r="A9" s="293" t="s">
        <v>88</v>
      </c>
      <c r="B9" s="288"/>
      <c r="C9" s="288"/>
      <c r="D9" s="288"/>
      <c r="E9" s="288"/>
      <c r="F9" s="288"/>
      <c r="G9" s="288"/>
      <c r="H9" s="288"/>
      <c r="I9" s="288"/>
      <c r="J9" s="288"/>
      <c r="K9" s="288"/>
      <c r="L9" s="288"/>
      <c r="M9" s="287"/>
    </row>
    <row r="10" spans="1:13" ht="15" x14ac:dyDescent="0.25">
      <c r="A10" s="293" t="s">
        <v>121</v>
      </c>
      <c r="B10" s="288"/>
      <c r="C10" s="288"/>
      <c r="D10" s="288"/>
      <c r="E10" s="288"/>
      <c r="F10" s="288"/>
      <c r="G10" s="288"/>
      <c r="H10" s="288"/>
      <c r="I10" s="288"/>
      <c r="J10" s="288"/>
      <c r="K10" s="288"/>
      <c r="L10" s="288"/>
      <c r="M10" s="287"/>
    </row>
    <row r="11" spans="1:13" ht="15" x14ac:dyDescent="0.25">
      <c r="A11" s="293" t="s">
        <v>122</v>
      </c>
      <c r="B11" s="288"/>
      <c r="C11" s="288"/>
      <c r="D11" s="288"/>
      <c r="E11" s="288"/>
      <c r="F11" s="288"/>
      <c r="G11" s="288"/>
      <c r="H11" s="288"/>
      <c r="I11" s="288"/>
      <c r="J11" s="288"/>
      <c r="K11" s="288"/>
      <c r="L11" s="288"/>
      <c r="M11" s="287"/>
    </row>
    <row r="12" spans="1:13" ht="15" x14ac:dyDescent="0.25">
      <c r="A12" s="293"/>
      <c r="B12" s="288"/>
      <c r="C12" s="288"/>
      <c r="D12" s="288"/>
      <c r="E12" s="288"/>
      <c r="F12" s="288"/>
      <c r="G12" s="288"/>
      <c r="H12" s="288"/>
      <c r="I12" s="288"/>
      <c r="J12" s="288"/>
      <c r="K12" s="288"/>
      <c r="L12" s="288"/>
      <c r="M12" s="287"/>
    </row>
    <row r="13" spans="1:13" ht="15" x14ac:dyDescent="0.25">
      <c r="A13" s="294" t="s">
        <v>58</v>
      </c>
      <c r="B13" s="295"/>
      <c r="C13" s="295"/>
      <c r="D13" s="295"/>
      <c r="E13" s="295"/>
      <c r="F13" s="295"/>
      <c r="G13" s="295"/>
      <c r="H13" s="295"/>
      <c r="I13" s="295"/>
      <c r="J13" s="295"/>
      <c r="K13" s="295"/>
      <c r="L13" s="295"/>
      <c r="M13" s="287"/>
    </row>
    <row r="14" spans="1:13" ht="15" x14ac:dyDescent="0.25">
      <c r="A14" s="296"/>
      <c r="B14" s="297"/>
      <c r="C14" s="297"/>
      <c r="D14" s="297"/>
      <c r="E14" s="297"/>
      <c r="F14" s="297"/>
      <c r="G14" s="297"/>
      <c r="H14" s="297"/>
      <c r="I14" s="297"/>
      <c r="J14" s="297"/>
      <c r="K14" s="297"/>
      <c r="L14" s="297"/>
      <c r="M14" s="287"/>
    </row>
    <row r="15" spans="1:13" ht="15" x14ac:dyDescent="0.25">
      <c r="A15" s="298" t="s">
        <v>134</v>
      </c>
      <c r="B15" s="297"/>
      <c r="C15" s="297"/>
      <c r="D15" s="297"/>
      <c r="E15" s="297"/>
      <c r="F15" s="297"/>
      <c r="G15" s="297"/>
      <c r="H15" s="297"/>
      <c r="I15" s="297"/>
      <c r="J15" s="297"/>
      <c r="K15" s="297"/>
      <c r="L15" s="297"/>
      <c r="M15" s="287"/>
    </row>
    <row r="16" spans="1:13" ht="15" x14ac:dyDescent="0.25">
      <c r="A16" s="296" t="s">
        <v>87</v>
      </c>
      <c r="B16" s="297"/>
      <c r="C16" s="297"/>
      <c r="D16" s="297"/>
      <c r="E16" s="297"/>
      <c r="F16" s="297"/>
      <c r="G16" s="297"/>
      <c r="H16" s="297"/>
      <c r="I16" s="297"/>
      <c r="J16" s="297"/>
      <c r="K16" s="297"/>
      <c r="L16" s="297"/>
      <c r="M16" s="287"/>
    </row>
    <row r="17" spans="1:14" ht="15" x14ac:dyDescent="0.25">
      <c r="A17" s="296"/>
      <c r="B17" s="297"/>
      <c r="C17" s="297"/>
      <c r="D17" s="297"/>
      <c r="E17" s="297"/>
      <c r="F17" s="297"/>
      <c r="G17" s="297"/>
      <c r="H17" s="297"/>
      <c r="I17" s="297"/>
      <c r="J17" s="297"/>
      <c r="K17" s="297"/>
      <c r="L17" s="297"/>
      <c r="M17" s="287"/>
    </row>
    <row r="18" spans="1:14" ht="15.75" x14ac:dyDescent="0.25">
      <c r="A18" s="299" t="s">
        <v>48</v>
      </c>
      <c r="B18" s="300"/>
      <c r="C18" s="300"/>
      <c r="D18" s="300"/>
      <c r="E18" s="300"/>
      <c r="F18" s="300"/>
      <c r="G18" s="300"/>
      <c r="H18" s="300"/>
      <c r="I18" s="297"/>
      <c r="J18" s="297"/>
      <c r="K18" s="297"/>
      <c r="L18" s="297"/>
      <c r="M18" s="287"/>
      <c r="N18" s="262"/>
    </row>
    <row r="19" spans="1:14" ht="15.75" x14ac:dyDescent="0.25">
      <c r="A19" s="299" t="s">
        <v>56</v>
      </c>
      <c r="B19" s="297"/>
      <c r="C19" s="297"/>
      <c r="D19" s="297"/>
      <c r="E19" s="297"/>
      <c r="F19" s="297"/>
      <c r="G19" s="297"/>
      <c r="H19" s="297"/>
      <c r="I19" s="297"/>
      <c r="J19" s="297"/>
      <c r="K19" s="297"/>
      <c r="L19" s="297"/>
      <c r="M19" s="287"/>
      <c r="N19" s="262"/>
    </row>
    <row r="20" spans="1:14" ht="15.75" x14ac:dyDescent="0.25">
      <c r="A20" s="299" t="s">
        <v>57</v>
      </c>
      <c r="B20" s="297"/>
      <c r="C20" s="297"/>
      <c r="D20" s="297"/>
      <c r="E20" s="297"/>
      <c r="F20" s="297"/>
      <c r="G20" s="297"/>
      <c r="H20" s="297"/>
      <c r="I20" s="297"/>
      <c r="J20" s="297"/>
      <c r="K20" s="297"/>
      <c r="L20" s="297"/>
      <c r="M20" s="287"/>
      <c r="N20" s="262"/>
    </row>
    <row r="21" spans="1:14" ht="15.75" x14ac:dyDescent="0.25">
      <c r="A21" s="292"/>
      <c r="B21" s="289"/>
      <c r="C21" s="289"/>
      <c r="D21" s="289"/>
      <c r="E21" s="289"/>
      <c r="F21" s="289"/>
      <c r="G21" s="289"/>
      <c r="H21" s="289"/>
      <c r="I21" s="289"/>
      <c r="J21" s="289"/>
      <c r="K21" s="289"/>
      <c r="L21" s="289"/>
      <c r="M21" s="287"/>
    </row>
    <row r="22" spans="1:14" ht="15.75" x14ac:dyDescent="0.25">
      <c r="A22" s="301" t="s">
        <v>14</v>
      </c>
      <c r="B22" s="289"/>
      <c r="C22" s="289"/>
      <c r="D22" s="289"/>
      <c r="E22" s="289"/>
      <c r="F22" s="289"/>
      <c r="G22" s="289"/>
      <c r="H22" s="289"/>
      <c r="I22" s="289"/>
      <c r="J22" s="289"/>
      <c r="K22" s="289"/>
      <c r="L22" s="289"/>
      <c r="M22" s="287"/>
    </row>
    <row r="23" spans="1:14" ht="15.75" x14ac:dyDescent="0.25">
      <c r="A23" s="288" t="s">
        <v>162</v>
      </c>
      <c r="B23" s="289"/>
      <c r="C23" s="289"/>
      <c r="D23" s="289"/>
      <c r="E23" s="289"/>
      <c r="F23" s="289"/>
      <c r="G23" s="289"/>
      <c r="H23" s="289"/>
      <c r="I23" s="289"/>
      <c r="J23" s="289"/>
      <c r="K23" s="289"/>
      <c r="L23" s="289"/>
      <c r="M23" s="287"/>
    </row>
    <row r="24" spans="1:14" ht="15.75" x14ac:dyDescent="0.25">
      <c r="A24" s="351" t="s">
        <v>163</v>
      </c>
      <c r="B24" s="289"/>
      <c r="C24" s="289"/>
      <c r="D24" s="289"/>
      <c r="E24" s="289"/>
      <c r="F24" s="289"/>
      <c r="G24" s="289"/>
      <c r="H24" s="289"/>
      <c r="I24" s="289"/>
      <c r="J24" s="289"/>
      <c r="K24" s="289"/>
      <c r="L24" s="289"/>
      <c r="M24" s="287"/>
    </row>
    <row r="25" spans="1:14" s="264" customFormat="1" ht="15.75" customHeight="1" x14ac:dyDescent="0.25">
      <c r="A25" s="302" t="s">
        <v>78</v>
      </c>
      <c r="B25" s="303"/>
      <c r="C25" s="303"/>
      <c r="D25" s="303"/>
      <c r="E25" s="303"/>
      <c r="F25" s="303"/>
      <c r="G25" s="303"/>
      <c r="H25" s="303"/>
      <c r="I25" s="303"/>
      <c r="J25" s="303"/>
      <c r="K25" s="303"/>
      <c r="L25" s="303"/>
      <c r="M25" s="303"/>
      <c r="N25" s="263"/>
    </row>
    <row r="26" spans="1:14" s="264" customFormat="1" ht="15" customHeight="1" x14ac:dyDescent="0.25">
      <c r="A26" s="303" t="s">
        <v>141</v>
      </c>
      <c r="B26" s="303"/>
      <c r="C26" s="303"/>
      <c r="D26" s="303"/>
      <c r="E26" s="303"/>
      <c r="F26" s="303"/>
      <c r="G26" s="303"/>
      <c r="H26" s="303"/>
      <c r="I26" s="303"/>
      <c r="J26" s="303"/>
      <c r="K26" s="303"/>
      <c r="L26" s="303"/>
      <c r="M26" s="303"/>
      <c r="N26" s="263"/>
    </row>
    <row r="27" spans="1:14" s="264" customFormat="1" ht="15" customHeight="1" x14ac:dyDescent="0.3">
      <c r="A27" s="303" t="s">
        <v>107</v>
      </c>
      <c r="B27" s="303"/>
      <c r="C27" s="303"/>
      <c r="D27" s="303"/>
      <c r="E27" s="303"/>
      <c r="F27" s="303"/>
      <c r="G27" s="303"/>
      <c r="H27" s="303"/>
      <c r="I27" s="303"/>
      <c r="J27" s="303"/>
      <c r="K27" s="303"/>
      <c r="L27" s="303"/>
      <c r="M27" s="303"/>
      <c r="N27" s="263"/>
    </row>
    <row r="28" spans="1:14" s="264" customFormat="1" ht="15" customHeight="1" x14ac:dyDescent="0.3">
      <c r="A28" s="303" t="s">
        <v>147</v>
      </c>
      <c r="B28" s="303"/>
      <c r="C28" s="303"/>
      <c r="D28" s="303"/>
      <c r="E28" s="303"/>
      <c r="F28" s="303"/>
      <c r="G28" s="303"/>
      <c r="H28" s="303"/>
      <c r="I28" s="303"/>
      <c r="J28" s="303"/>
      <c r="K28" s="303"/>
      <c r="L28" s="303"/>
      <c r="M28" s="303"/>
      <c r="N28" s="263"/>
    </row>
    <row r="29" spans="1:14" s="264" customFormat="1" ht="15" customHeight="1" x14ac:dyDescent="0.25">
      <c r="A29" s="303" t="s">
        <v>146</v>
      </c>
      <c r="B29" s="303"/>
      <c r="C29" s="303"/>
      <c r="D29" s="303"/>
      <c r="E29" s="303"/>
      <c r="F29" s="303"/>
      <c r="G29" s="303"/>
      <c r="H29" s="303"/>
      <c r="I29" s="303"/>
      <c r="J29" s="303"/>
      <c r="K29" s="303"/>
      <c r="L29" s="303"/>
      <c r="M29" s="303"/>
      <c r="N29" s="263"/>
    </row>
    <row r="30" spans="1:14" s="264" customFormat="1" ht="15.75" customHeight="1" x14ac:dyDescent="0.3">
      <c r="A30" s="303" t="s">
        <v>108</v>
      </c>
      <c r="B30" s="303"/>
      <c r="C30" s="303"/>
      <c r="D30" s="303"/>
      <c r="E30" s="303"/>
      <c r="F30" s="303"/>
      <c r="G30" s="303"/>
      <c r="H30" s="303"/>
      <c r="I30" s="303"/>
      <c r="J30" s="303"/>
      <c r="K30" s="303"/>
      <c r="L30" s="303"/>
      <c r="M30" s="303"/>
      <c r="N30" s="263"/>
    </row>
    <row r="31" spans="1:14" s="264" customFormat="1" ht="15.75" customHeight="1" x14ac:dyDescent="0.3">
      <c r="A31" s="303" t="s">
        <v>109</v>
      </c>
      <c r="B31" s="303"/>
      <c r="C31" s="303"/>
      <c r="D31" s="303"/>
      <c r="E31" s="303"/>
      <c r="F31" s="303"/>
      <c r="G31" s="303"/>
      <c r="H31" s="303"/>
      <c r="I31" s="303"/>
      <c r="J31" s="303"/>
      <c r="K31" s="303"/>
      <c r="L31" s="303"/>
      <c r="M31" s="303"/>
      <c r="N31" s="263"/>
    </row>
    <row r="32" spans="1:14" s="264" customFormat="1" ht="15.75" customHeight="1" x14ac:dyDescent="0.3">
      <c r="A32" s="303" t="s">
        <v>79</v>
      </c>
      <c r="B32" s="303"/>
      <c r="C32" s="303"/>
      <c r="D32" s="303"/>
      <c r="E32" s="303"/>
      <c r="F32" s="303"/>
      <c r="G32" s="303"/>
      <c r="H32" s="303"/>
      <c r="I32" s="303"/>
      <c r="J32" s="303"/>
      <c r="K32" s="303"/>
      <c r="L32" s="303"/>
      <c r="M32" s="303"/>
      <c r="N32" s="263"/>
    </row>
    <row r="33" spans="1:14" s="264" customFormat="1" ht="15.75" customHeight="1" x14ac:dyDescent="0.3">
      <c r="A33" s="303" t="s">
        <v>80</v>
      </c>
      <c r="B33" s="303"/>
      <c r="C33" s="303"/>
      <c r="D33" s="303"/>
      <c r="E33" s="303"/>
      <c r="F33" s="303"/>
      <c r="G33" s="303"/>
      <c r="H33" s="303"/>
      <c r="I33" s="303"/>
      <c r="J33" s="303"/>
      <c r="K33" s="303"/>
      <c r="L33" s="303"/>
      <c r="M33" s="303"/>
      <c r="N33" s="263"/>
    </row>
    <row r="34" spans="1:14" s="264" customFormat="1" ht="15.75" customHeight="1" x14ac:dyDescent="0.3">
      <c r="A34" s="303"/>
      <c r="B34" s="303"/>
      <c r="C34" s="303"/>
      <c r="D34" s="303"/>
      <c r="E34" s="303"/>
      <c r="F34" s="303"/>
      <c r="G34" s="303"/>
      <c r="H34" s="303"/>
      <c r="I34" s="303"/>
      <c r="J34" s="303"/>
      <c r="K34" s="303"/>
      <c r="L34" s="303"/>
      <c r="M34" s="303"/>
      <c r="N34" s="263"/>
    </row>
    <row r="35" spans="1:14" s="264" customFormat="1" ht="15.75" customHeight="1" x14ac:dyDescent="0.3">
      <c r="A35" s="302" t="s">
        <v>81</v>
      </c>
      <c r="B35" s="303"/>
      <c r="C35" s="303"/>
      <c r="D35" s="303"/>
      <c r="E35" s="303"/>
      <c r="F35" s="303"/>
      <c r="G35" s="303"/>
      <c r="H35" s="303"/>
      <c r="I35" s="303"/>
      <c r="J35" s="303"/>
      <c r="K35" s="303"/>
      <c r="L35" s="303"/>
      <c r="M35" s="303"/>
      <c r="N35" s="263"/>
    </row>
    <row r="36" spans="1:14" s="264" customFormat="1" ht="15.75" customHeight="1" x14ac:dyDescent="0.3">
      <c r="A36" s="303" t="s">
        <v>110</v>
      </c>
      <c r="B36" s="303"/>
      <c r="C36" s="303"/>
      <c r="D36" s="303"/>
      <c r="E36" s="303"/>
      <c r="F36" s="303"/>
      <c r="G36" s="303"/>
      <c r="H36" s="303"/>
      <c r="I36" s="303"/>
      <c r="J36" s="303"/>
      <c r="K36" s="303"/>
      <c r="L36" s="303"/>
      <c r="M36" s="303"/>
      <c r="N36" s="263"/>
    </row>
    <row r="37" spans="1:14" s="264" customFormat="1" ht="15.75" customHeight="1" x14ac:dyDescent="0.3">
      <c r="A37" s="303" t="s">
        <v>148</v>
      </c>
      <c r="B37" s="303"/>
      <c r="C37" s="303"/>
      <c r="D37" s="303"/>
      <c r="E37" s="303"/>
      <c r="F37" s="303"/>
      <c r="G37" s="303"/>
      <c r="H37" s="303"/>
      <c r="I37" s="303"/>
      <c r="J37" s="303"/>
      <c r="K37" s="303"/>
      <c r="L37" s="303"/>
      <c r="M37" s="303"/>
      <c r="N37" s="263"/>
    </row>
    <row r="38" spans="1:14" s="264" customFormat="1" ht="15.75" customHeight="1" x14ac:dyDescent="0.3">
      <c r="A38" s="303" t="s">
        <v>149</v>
      </c>
      <c r="B38" s="303"/>
      <c r="C38" s="303"/>
      <c r="D38" s="303"/>
      <c r="E38" s="303"/>
      <c r="F38" s="303"/>
      <c r="G38" s="303"/>
      <c r="H38" s="303"/>
      <c r="I38" s="303"/>
      <c r="J38" s="303"/>
      <c r="K38" s="303"/>
      <c r="L38" s="303"/>
      <c r="M38" s="303"/>
      <c r="N38" s="263"/>
    </row>
    <row r="39" spans="1:14" s="264" customFormat="1" ht="15.75" customHeight="1" x14ac:dyDescent="0.3">
      <c r="A39" s="303" t="s">
        <v>111</v>
      </c>
      <c r="B39" s="303"/>
      <c r="C39" s="303"/>
      <c r="D39" s="303"/>
      <c r="E39" s="303"/>
      <c r="F39" s="303"/>
      <c r="G39" s="303"/>
      <c r="H39" s="303"/>
      <c r="I39" s="303"/>
      <c r="J39" s="303"/>
      <c r="K39" s="303"/>
      <c r="L39" s="303"/>
      <c r="M39" s="303"/>
      <c r="N39" s="263"/>
    </row>
    <row r="40" spans="1:14" s="264" customFormat="1" ht="15.75" customHeight="1" x14ac:dyDescent="0.3">
      <c r="A40" s="303" t="s">
        <v>150</v>
      </c>
      <c r="B40" s="303"/>
      <c r="C40" s="303"/>
      <c r="D40" s="303"/>
      <c r="E40" s="303"/>
      <c r="F40" s="303"/>
      <c r="G40" s="303"/>
      <c r="H40" s="303"/>
      <c r="I40" s="303"/>
      <c r="J40" s="303"/>
      <c r="K40" s="303"/>
      <c r="L40" s="303"/>
      <c r="M40" s="303"/>
      <c r="N40" s="263"/>
    </row>
    <row r="41" spans="1:14" ht="15.6" x14ac:dyDescent="0.3">
      <c r="A41" s="288"/>
      <c r="B41" s="289"/>
      <c r="C41" s="289"/>
      <c r="D41" s="289"/>
      <c r="E41" s="289"/>
      <c r="F41" s="289"/>
      <c r="G41" s="289"/>
      <c r="H41" s="289"/>
      <c r="I41" s="289"/>
      <c r="J41" s="289"/>
      <c r="K41" s="289"/>
      <c r="L41" s="289"/>
      <c r="M41" s="287"/>
    </row>
    <row r="42" spans="1:14" ht="15.6" x14ac:dyDescent="0.3">
      <c r="A42" s="291" t="s">
        <v>164</v>
      </c>
      <c r="B42" s="289"/>
      <c r="C42" s="289"/>
      <c r="D42" s="289"/>
      <c r="E42" s="289"/>
      <c r="F42" s="289"/>
      <c r="G42" s="289"/>
      <c r="H42" s="289"/>
      <c r="I42" s="289"/>
      <c r="J42" s="289"/>
      <c r="K42" s="289"/>
      <c r="L42" s="289"/>
      <c r="M42" s="287"/>
    </row>
    <row r="43" spans="1:14" ht="15.6" x14ac:dyDescent="0.3">
      <c r="A43" s="291" t="s">
        <v>165</v>
      </c>
      <c r="B43" s="289"/>
      <c r="C43" s="289"/>
      <c r="D43" s="289"/>
      <c r="E43" s="289"/>
      <c r="F43" s="289"/>
      <c r="G43" s="289"/>
      <c r="H43" s="289"/>
      <c r="I43" s="289"/>
      <c r="J43" s="289"/>
      <c r="K43" s="289"/>
      <c r="L43" s="289"/>
      <c r="M43" s="287"/>
    </row>
    <row r="44" spans="1:14" ht="15.6" x14ac:dyDescent="0.3">
      <c r="A44" s="291"/>
      <c r="B44" s="326"/>
      <c r="C44" s="326"/>
      <c r="D44" s="326"/>
      <c r="E44" s="326"/>
      <c r="F44" s="326"/>
      <c r="G44" s="326"/>
      <c r="H44" s="326"/>
      <c r="I44" s="326"/>
      <c r="J44" s="326"/>
      <c r="K44" s="326"/>
      <c r="L44" s="326"/>
      <c r="M44" s="287"/>
    </row>
    <row r="45" spans="1:14" ht="15.6" x14ac:dyDescent="0.3">
      <c r="A45" s="288"/>
      <c r="B45" s="289"/>
      <c r="C45" s="289"/>
      <c r="D45" s="289"/>
      <c r="E45" s="289"/>
      <c r="F45" s="289"/>
      <c r="G45" s="289"/>
      <c r="H45" s="289"/>
      <c r="I45" s="289"/>
      <c r="J45" s="289"/>
      <c r="K45" s="289"/>
      <c r="L45" s="289"/>
      <c r="M45" s="287"/>
    </row>
    <row r="46" spans="1:14" ht="15.6" x14ac:dyDescent="0.3">
      <c r="A46" s="301" t="s">
        <v>59</v>
      </c>
      <c r="B46" s="289"/>
      <c r="C46" s="289"/>
      <c r="D46" s="289"/>
      <c r="E46" s="289"/>
      <c r="F46" s="289"/>
      <c r="G46" s="289"/>
      <c r="H46" s="289"/>
      <c r="I46" s="289"/>
      <c r="J46" s="289"/>
      <c r="K46" s="289"/>
      <c r="L46" s="289"/>
      <c r="M46" s="287"/>
    </row>
    <row r="47" spans="1:14" ht="15.6" x14ac:dyDescent="0.3">
      <c r="A47" s="288" t="s">
        <v>55</v>
      </c>
      <c r="B47" s="289"/>
      <c r="C47" s="289"/>
      <c r="D47" s="289"/>
      <c r="E47" s="289"/>
      <c r="F47" s="289"/>
      <c r="G47" s="289"/>
      <c r="H47" s="289"/>
      <c r="I47" s="289"/>
      <c r="J47" s="289"/>
      <c r="K47" s="289"/>
      <c r="L47" s="289"/>
      <c r="M47" s="287"/>
    </row>
    <row r="48" spans="1:14" ht="15.6" x14ac:dyDescent="0.3">
      <c r="A48" s="291" t="s">
        <v>82</v>
      </c>
      <c r="B48" s="289"/>
      <c r="C48" s="289"/>
      <c r="D48" s="289"/>
      <c r="E48" s="289"/>
      <c r="F48" s="289"/>
      <c r="G48" s="289"/>
      <c r="H48" s="289"/>
      <c r="I48" s="289"/>
      <c r="J48" s="289"/>
      <c r="K48" s="289"/>
      <c r="L48" s="289"/>
      <c r="M48" s="287"/>
    </row>
    <row r="49" spans="1:14" ht="15.6" x14ac:dyDescent="0.3">
      <c r="A49" s="288"/>
      <c r="B49" s="289"/>
      <c r="C49" s="289"/>
      <c r="D49" s="289"/>
      <c r="E49" s="289"/>
      <c r="F49" s="289"/>
      <c r="G49" s="289"/>
      <c r="H49" s="289"/>
      <c r="I49" s="289"/>
      <c r="J49" s="289"/>
      <c r="K49" s="289"/>
      <c r="L49" s="289"/>
      <c r="M49" s="287"/>
    </row>
    <row r="50" spans="1:14" ht="15.6" x14ac:dyDescent="0.3">
      <c r="A50" s="288"/>
      <c r="B50" s="289"/>
      <c r="C50" s="289"/>
      <c r="D50" s="289"/>
      <c r="E50" s="289"/>
      <c r="F50" s="289"/>
      <c r="G50" s="289"/>
      <c r="H50" s="289"/>
      <c r="I50" s="289"/>
      <c r="J50" s="289"/>
      <c r="K50" s="289"/>
      <c r="L50" s="289"/>
      <c r="M50" s="287"/>
      <c r="N50" s="265"/>
    </row>
    <row r="51" spans="1:14" ht="15.6" x14ac:dyDescent="0.3">
      <c r="A51" s="289"/>
      <c r="B51" s="289"/>
      <c r="C51" s="289"/>
      <c r="D51" s="289"/>
      <c r="E51" s="289"/>
      <c r="F51" s="289"/>
      <c r="G51" s="289"/>
      <c r="H51" s="289"/>
      <c r="I51" s="289"/>
      <c r="J51" s="289"/>
      <c r="K51" s="289"/>
      <c r="L51" s="289"/>
      <c r="M51" s="287"/>
      <c r="N51" s="265"/>
    </row>
    <row r="52" spans="1:14" ht="15.6" x14ac:dyDescent="0.3">
      <c r="A52" s="289"/>
      <c r="B52" s="289"/>
      <c r="C52" s="289"/>
      <c r="D52" s="289"/>
      <c r="E52" s="289"/>
      <c r="F52" s="289"/>
      <c r="G52" s="289"/>
      <c r="H52" s="289"/>
      <c r="I52" s="289"/>
      <c r="J52" s="289"/>
      <c r="K52" s="289"/>
      <c r="L52" s="289"/>
      <c r="M52" s="287"/>
      <c r="N52" s="265"/>
    </row>
    <row r="53" spans="1:14" ht="15.6" x14ac:dyDescent="0.3">
      <c r="A53" s="289"/>
      <c r="B53" s="289"/>
      <c r="C53" s="289"/>
      <c r="D53" s="289"/>
      <c r="E53" s="289"/>
      <c r="F53" s="289"/>
      <c r="G53" s="289"/>
      <c r="H53" s="289"/>
      <c r="I53" s="289"/>
      <c r="J53" s="289"/>
      <c r="K53" s="289"/>
      <c r="L53" s="289"/>
      <c r="M53" s="287"/>
      <c r="N53" s="265"/>
    </row>
    <row r="54" spans="1:14" ht="15.6" x14ac:dyDescent="0.3">
      <c r="A54" s="289"/>
      <c r="B54" s="289"/>
      <c r="C54" s="289"/>
      <c r="D54" s="289"/>
      <c r="E54" s="289"/>
      <c r="F54" s="289"/>
      <c r="G54" s="289"/>
      <c r="H54" s="289"/>
      <c r="I54" s="289"/>
      <c r="J54" s="289"/>
      <c r="K54" s="289"/>
      <c r="L54" s="289"/>
      <c r="M54" s="287"/>
      <c r="N54" s="265"/>
    </row>
    <row r="55" spans="1:14" ht="15.6" x14ac:dyDescent="0.3">
      <c r="A55" s="289"/>
      <c r="B55" s="289"/>
      <c r="C55" s="289"/>
      <c r="D55" s="289"/>
      <c r="E55" s="289"/>
      <c r="F55" s="289"/>
      <c r="G55" s="289"/>
      <c r="H55" s="289"/>
      <c r="I55" s="289"/>
      <c r="J55" s="289"/>
      <c r="K55" s="289"/>
      <c r="L55" s="289"/>
      <c r="M55" s="287"/>
      <c r="N55" s="265"/>
    </row>
    <row r="56" spans="1:14" ht="15.6" x14ac:dyDescent="0.3">
      <c r="A56" s="289"/>
      <c r="B56" s="289"/>
      <c r="C56" s="289"/>
      <c r="D56" s="289"/>
      <c r="E56" s="289"/>
      <c r="F56" s="289"/>
      <c r="G56" s="289"/>
      <c r="H56" s="289"/>
      <c r="I56" s="289"/>
      <c r="J56" s="289"/>
      <c r="K56" s="289"/>
      <c r="L56" s="289"/>
      <c r="M56" s="287"/>
      <c r="N56" s="265"/>
    </row>
    <row r="57" spans="1:14" ht="15.6" x14ac:dyDescent="0.3">
      <c r="A57" s="289"/>
      <c r="B57" s="289"/>
      <c r="C57" s="289"/>
      <c r="D57" s="289"/>
      <c r="E57" s="289"/>
      <c r="F57" s="289"/>
      <c r="G57" s="289"/>
      <c r="H57" s="289"/>
      <c r="I57" s="289"/>
      <c r="J57" s="289"/>
      <c r="K57" s="289"/>
      <c r="L57" s="289"/>
      <c r="M57" s="287"/>
      <c r="N57" s="265"/>
    </row>
    <row r="58" spans="1:14" ht="15.6" x14ac:dyDescent="0.3">
      <c r="A58" s="289"/>
      <c r="B58" s="289"/>
      <c r="C58" s="289"/>
      <c r="D58" s="289"/>
      <c r="E58" s="289"/>
      <c r="F58" s="289"/>
      <c r="G58" s="289"/>
      <c r="H58" s="289"/>
      <c r="I58" s="289"/>
      <c r="J58" s="289"/>
      <c r="K58" s="289"/>
      <c r="L58" s="289"/>
      <c r="M58" s="287"/>
      <c r="N58" s="265"/>
    </row>
    <row r="59" spans="1:14" ht="15.6" x14ac:dyDescent="0.3">
      <c r="A59" s="289"/>
      <c r="B59" s="289"/>
      <c r="C59" s="289"/>
      <c r="D59" s="289"/>
      <c r="E59" s="289"/>
      <c r="F59" s="289"/>
      <c r="G59" s="289"/>
      <c r="H59" s="289"/>
      <c r="I59" s="289"/>
      <c r="J59" s="289"/>
      <c r="K59" s="289"/>
      <c r="L59" s="289"/>
      <c r="M59" s="287"/>
      <c r="N59" s="265"/>
    </row>
    <row r="60" spans="1:14" ht="15.6" x14ac:dyDescent="0.3">
      <c r="A60" s="289"/>
      <c r="B60" s="289"/>
      <c r="C60" s="289"/>
      <c r="D60" s="289"/>
      <c r="E60" s="289"/>
      <c r="F60" s="289"/>
      <c r="G60" s="289"/>
      <c r="H60" s="289"/>
      <c r="I60" s="289"/>
      <c r="J60" s="289"/>
      <c r="K60" s="289"/>
      <c r="L60" s="289"/>
      <c r="M60" s="287"/>
      <c r="N60" s="265"/>
    </row>
    <row r="61" spans="1:14" ht="15.6" x14ac:dyDescent="0.3">
      <c r="A61" s="289"/>
      <c r="B61" s="289"/>
      <c r="C61" s="289"/>
      <c r="D61" s="289"/>
      <c r="E61" s="289"/>
      <c r="F61" s="289"/>
      <c r="G61" s="289"/>
      <c r="H61" s="289"/>
      <c r="I61" s="289"/>
      <c r="J61" s="289"/>
      <c r="K61" s="289"/>
      <c r="L61" s="289"/>
      <c r="M61" s="287"/>
      <c r="N61" s="265"/>
    </row>
    <row r="62" spans="1:14" ht="15.6" x14ac:dyDescent="0.3">
      <c r="A62" s="289"/>
      <c r="B62" s="289"/>
      <c r="C62" s="289"/>
      <c r="D62" s="289"/>
      <c r="E62" s="289"/>
      <c r="F62" s="289"/>
      <c r="G62" s="289"/>
      <c r="H62" s="289"/>
      <c r="I62" s="289"/>
      <c r="J62" s="289"/>
      <c r="K62" s="289"/>
      <c r="L62" s="289"/>
      <c r="M62" s="287"/>
      <c r="N62" s="265"/>
    </row>
    <row r="63" spans="1:14" ht="15.6" x14ac:dyDescent="0.3">
      <c r="A63" s="301" t="s">
        <v>40</v>
      </c>
      <c r="B63" s="289"/>
      <c r="C63" s="289"/>
      <c r="D63" s="289"/>
      <c r="E63" s="289"/>
      <c r="F63" s="289"/>
      <c r="G63" s="289"/>
      <c r="H63" s="289"/>
      <c r="I63" s="289"/>
      <c r="J63" s="289"/>
      <c r="K63" s="289"/>
      <c r="L63" s="289"/>
      <c r="M63" s="287"/>
      <c r="N63" s="265"/>
    </row>
    <row r="64" spans="1:14" ht="15.6" x14ac:dyDescent="0.3">
      <c r="A64" s="288" t="s">
        <v>166</v>
      </c>
      <c r="B64" s="289"/>
      <c r="C64" s="289"/>
      <c r="D64" s="289"/>
      <c r="E64" s="289"/>
      <c r="F64" s="289"/>
      <c r="G64" s="289"/>
      <c r="H64" s="289"/>
      <c r="I64" s="289"/>
      <c r="J64" s="289"/>
      <c r="K64" s="289"/>
      <c r="L64" s="289"/>
      <c r="M64" s="287"/>
      <c r="N64" s="265"/>
    </row>
    <row r="65" spans="1:14" ht="15.6" x14ac:dyDescent="0.3">
      <c r="A65" s="291" t="s">
        <v>167</v>
      </c>
      <c r="B65" s="289"/>
      <c r="C65" s="289"/>
      <c r="D65" s="289"/>
      <c r="E65" s="289"/>
      <c r="F65" s="289"/>
      <c r="G65" s="289"/>
      <c r="H65" s="289"/>
      <c r="I65" s="289"/>
      <c r="J65" s="289"/>
      <c r="K65" s="289"/>
      <c r="L65" s="289"/>
      <c r="M65" s="287"/>
      <c r="N65" s="265"/>
    </row>
    <row r="66" spans="1:14" ht="15.6" x14ac:dyDescent="0.3">
      <c r="A66" s="304" t="s">
        <v>103</v>
      </c>
      <c r="B66" s="289"/>
      <c r="C66" s="289"/>
      <c r="D66" s="289"/>
      <c r="E66" s="289"/>
      <c r="F66" s="289"/>
      <c r="G66" s="289"/>
      <c r="H66" s="289"/>
      <c r="I66" s="289"/>
      <c r="J66" s="289"/>
      <c r="K66" s="289"/>
      <c r="L66" s="289"/>
      <c r="M66" s="287"/>
    </row>
    <row r="67" spans="1:14" ht="15.6" x14ac:dyDescent="0.3">
      <c r="A67" s="288"/>
      <c r="B67" s="289"/>
      <c r="C67" s="289"/>
      <c r="D67" s="289"/>
      <c r="E67" s="289"/>
      <c r="F67" s="289"/>
      <c r="G67" s="289"/>
      <c r="H67" s="289"/>
      <c r="I67" s="289"/>
      <c r="J67" s="289"/>
      <c r="K67" s="289"/>
      <c r="L67" s="289"/>
      <c r="M67" s="287"/>
    </row>
    <row r="68" spans="1:14" ht="15.6" x14ac:dyDescent="0.3">
      <c r="A68" s="288"/>
      <c r="B68" s="289"/>
      <c r="C68" s="289"/>
      <c r="D68" s="289"/>
      <c r="E68" s="289"/>
      <c r="F68" s="289"/>
      <c r="G68" s="289"/>
      <c r="H68" s="289"/>
      <c r="I68" s="289"/>
      <c r="J68" s="289"/>
      <c r="K68" s="289"/>
      <c r="L68" s="289"/>
      <c r="M68" s="287"/>
    </row>
    <row r="69" spans="1:14" ht="15.6" x14ac:dyDescent="0.3">
      <c r="A69" s="288"/>
      <c r="B69" s="289"/>
      <c r="C69" s="289"/>
      <c r="D69" s="289"/>
      <c r="E69" s="289"/>
      <c r="F69" s="289"/>
      <c r="G69" s="289"/>
      <c r="H69" s="289"/>
      <c r="I69" s="289"/>
      <c r="J69" s="289"/>
      <c r="K69" s="289"/>
      <c r="L69" s="289"/>
      <c r="M69" s="287"/>
    </row>
    <row r="70" spans="1:14" ht="15.6" x14ac:dyDescent="0.3">
      <c r="A70" s="288"/>
      <c r="B70" s="289"/>
      <c r="C70" s="289"/>
      <c r="D70" s="289"/>
      <c r="E70" s="289"/>
      <c r="F70" s="289"/>
      <c r="G70" s="289"/>
      <c r="H70" s="289"/>
      <c r="I70" s="289"/>
      <c r="J70" s="289"/>
      <c r="K70" s="289"/>
      <c r="L70" s="289"/>
      <c r="M70" s="287"/>
    </row>
    <row r="71" spans="1:14" ht="15.6" x14ac:dyDescent="0.3">
      <c r="A71" s="288"/>
      <c r="B71" s="289"/>
      <c r="C71" s="289"/>
      <c r="D71" s="289"/>
      <c r="E71" s="289"/>
      <c r="F71" s="289"/>
      <c r="G71" s="289"/>
      <c r="H71" s="289"/>
      <c r="I71" s="289"/>
      <c r="J71" s="289"/>
      <c r="K71" s="289"/>
      <c r="L71" s="289"/>
      <c r="M71" s="287"/>
    </row>
    <row r="72" spans="1:14" ht="15.6" x14ac:dyDescent="0.3">
      <c r="A72" s="288"/>
      <c r="B72" s="289"/>
      <c r="C72" s="289"/>
      <c r="D72" s="289"/>
      <c r="E72" s="289"/>
      <c r="F72" s="289"/>
      <c r="G72" s="289"/>
      <c r="H72" s="289"/>
      <c r="I72" s="289"/>
      <c r="J72" s="289"/>
      <c r="K72" s="289"/>
      <c r="L72" s="289"/>
      <c r="M72" s="287"/>
    </row>
    <row r="73" spans="1:14" ht="15.6" x14ac:dyDescent="0.3">
      <c r="A73" s="288"/>
      <c r="B73" s="289"/>
      <c r="C73" s="289"/>
      <c r="D73" s="289"/>
      <c r="E73" s="289"/>
      <c r="F73" s="289"/>
      <c r="G73" s="289"/>
      <c r="H73" s="289"/>
      <c r="I73" s="289"/>
      <c r="J73" s="289"/>
      <c r="K73" s="289"/>
      <c r="L73" s="289"/>
      <c r="M73" s="287"/>
    </row>
    <row r="74" spans="1:14" ht="15.6" x14ac:dyDescent="0.3">
      <c r="A74" s="288"/>
      <c r="B74" s="289"/>
      <c r="C74" s="289"/>
      <c r="D74" s="289"/>
      <c r="E74" s="289"/>
      <c r="F74" s="289"/>
      <c r="G74" s="289"/>
      <c r="H74" s="289"/>
      <c r="I74" s="289"/>
      <c r="J74" s="289"/>
      <c r="K74" s="289"/>
      <c r="L74" s="289"/>
      <c r="M74" s="287"/>
    </row>
    <row r="75" spans="1:14" ht="15.6" x14ac:dyDescent="0.3">
      <c r="A75" s="306"/>
      <c r="B75" s="326"/>
      <c r="C75" s="326"/>
      <c r="D75" s="326"/>
      <c r="E75" s="326"/>
      <c r="F75" s="326"/>
      <c r="G75" s="326"/>
      <c r="H75" s="326"/>
      <c r="I75" s="326"/>
      <c r="J75" s="326"/>
      <c r="K75" s="326"/>
      <c r="L75" s="326"/>
      <c r="M75" s="287"/>
    </row>
    <row r="76" spans="1:14" ht="15.6" x14ac:dyDescent="0.3">
      <c r="A76" s="306"/>
      <c r="B76" s="326"/>
      <c r="C76" s="326"/>
      <c r="D76" s="326"/>
      <c r="E76" s="326"/>
      <c r="F76" s="326"/>
      <c r="G76" s="326"/>
      <c r="H76" s="326"/>
      <c r="I76" s="326"/>
      <c r="J76" s="326"/>
      <c r="K76" s="326"/>
      <c r="L76" s="326"/>
      <c r="M76" s="287"/>
    </row>
    <row r="77" spans="1:14" ht="15.6" x14ac:dyDescent="0.3">
      <c r="A77" s="288"/>
      <c r="B77" s="289"/>
      <c r="C77" s="289"/>
      <c r="D77" s="289"/>
      <c r="E77" s="289"/>
      <c r="F77" s="289"/>
      <c r="G77" s="289"/>
      <c r="H77" s="289"/>
      <c r="I77" s="289"/>
      <c r="J77" s="289"/>
      <c r="K77" s="289"/>
      <c r="L77" s="289"/>
      <c r="M77" s="287"/>
    </row>
    <row r="78" spans="1:14" ht="15.6" x14ac:dyDescent="0.3">
      <c r="A78" s="301" t="s">
        <v>157</v>
      </c>
      <c r="B78" s="289"/>
      <c r="C78" s="289"/>
      <c r="D78" s="289"/>
      <c r="E78" s="289"/>
      <c r="F78" s="289"/>
      <c r="G78" s="289"/>
      <c r="H78" s="289"/>
      <c r="I78" s="289"/>
      <c r="J78" s="289"/>
      <c r="K78" s="289"/>
      <c r="L78" s="289"/>
      <c r="M78" s="287"/>
    </row>
    <row r="79" spans="1:14" ht="15.6" x14ac:dyDescent="0.3">
      <c r="A79" s="292" t="s">
        <v>203</v>
      </c>
      <c r="B79" s="352"/>
      <c r="C79" s="352"/>
      <c r="D79" s="352"/>
      <c r="E79" s="352"/>
      <c r="F79" s="352"/>
      <c r="G79" s="352"/>
      <c r="H79" s="352"/>
      <c r="I79" s="352"/>
      <c r="J79" s="352"/>
      <c r="K79" s="289"/>
      <c r="L79" s="289"/>
      <c r="M79" s="287"/>
    </row>
    <row r="80" spans="1:14" ht="15.6" x14ac:dyDescent="0.3">
      <c r="A80" s="306" t="s">
        <v>158</v>
      </c>
      <c r="B80" s="289"/>
      <c r="C80" s="289"/>
      <c r="D80" s="289"/>
      <c r="E80" s="289"/>
      <c r="F80" s="289"/>
      <c r="G80" s="289"/>
      <c r="H80" s="289"/>
      <c r="I80" s="289"/>
      <c r="J80" s="289"/>
      <c r="K80" s="289"/>
      <c r="L80" s="289"/>
      <c r="M80" s="287"/>
    </row>
    <row r="81" spans="1:14" ht="15.6" x14ac:dyDescent="0.3">
      <c r="A81" s="306"/>
      <c r="B81" s="326"/>
      <c r="C81" s="326"/>
      <c r="D81" s="326"/>
      <c r="E81" s="326"/>
      <c r="F81" s="326"/>
      <c r="G81" s="326"/>
      <c r="H81" s="326"/>
      <c r="I81" s="326"/>
      <c r="J81" s="326"/>
      <c r="K81" s="326"/>
      <c r="L81" s="326"/>
      <c r="M81" s="287"/>
    </row>
    <row r="82" spans="1:14" ht="15.6" x14ac:dyDescent="0.3">
      <c r="A82" s="306"/>
      <c r="B82" s="326"/>
      <c r="C82" s="326"/>
      <c r="D82" s="326"/>
      <c r="E82" s="326"/>
      <c r="F82" s="326"/>
      <c r="G82" s="326"/>
      <c r="H82" s="326"/>
      <c r="I82" s="326"/>
      <c r="J82" s="326"/>
      <c r="K82" s="326"/>
      <c r="L82" s="326"/>
      <c r="M82" s="287"/>
      <c r="N82" s="265"/>
    </row>
    <row r="83" spans="1:14" ht="15.6" x14ac:dyDescent="0.3">
      <c r="A83" s="306"/>
      <c r="B83" s="326"/>
      <c r="C83" s="326"/>
      <c r="D83" s="326"/>
      <c r="E83" s="326"/>
      <c r="F83" s="326"/>
      <c r="G83" s="326"/>
      <c r="H83" s="326"/>
      <c r="I83" s="326"/>
      <c r="J83" s="326"/>
      <c r="K83" s="326"/>
      <c r="L83" s="326"/>
      <c r="M83" s="287"/>
      <c r="N83" s="265"/>
    </row>
    <row r="84" spans="1:14" ht="15.6" x14ac:dyDescent="0.3">
      <c r="A84" s="288"/>
      <c r="B84" s="289"/>
      <c r="C84" s="289"/>
      <c r="D84" s="289"/>
      <c r="E84" s="289"/>
      <c r="F84" s="289"/>
      <c r="G84" s="289"/>
      <c r="H84" s="289"/>
      <c r="I84" s="289"/>
      <c r="J84" s="289"/>
      <c r="K84" s="289"/>
      <c r="L84" s="289"/>
      <c r="M84" s="287"/>
      <c r="N84" s="265"/>
    </row>
    <row r="85" spans="1:14" ht="15.6" x14ac:dyDescent="0.3">
      <c r="A85" s="288"/>
      <c r="B85" s="289"/>
      <c r="C85" s="289"/>
      <c r="D85" s="289"/>
      <c r="E85" s="289"/>
      <c r="F85" s="289"/>
      <c r="G85" s="289"/>
      <c r="H85" s="289"/>
      <c r="I85" s="289"/>
      <c r="J85" s="289"/>
      <c r="K85" s="289"/>
      <c r="L85" s="289"/>
      <c r="M85" s="287"/>
      <c r="N85" s="265"/>
    </row>
    <row r="86" spans="1:14" ht="15.6" x14ac:dyDescent="0.3">
      <c r="A86" s="288"/>
      <c r="B86" s="289"/>
      <c r="C86" s="289"/>
      <c r="D86" s="289"/>
      <c r="E86" s="289"/>
      <c r="F86" s="289"/>
      <c r="G86" s="289"/>
      <c r="H86" s="289"/>
      <c r="I86" s="289"/>
      <c r="J86" s="289"/>
      <c r="K86" s="289"/>
      <c r="L86" s="289"/>
      <c r="M86" s="287"/>
      <c r="N86" s="265"/>
    </row>
    <row r="87" spans="1:14" ht="15.6" x14ac:dyDescent="0.3">
      <c r="A87" s="288"/>
      <c r="B87" s="289"/>
      <c r="C87" s="289"/>
      <c r="D87" s="289"/>
      <c r="E87" s="289"/>
      <c r="F87" s="289"/>
      <c r="G87" s="289"/>
      <c r="H87" s="289"/>
      <c r="I87" s="289"/>
      <c r="J87" s="289"/>
      <c r="K87" s="289"/>
      <c r="L87" s="289"/>
      <c r="M87" s="287"/>
      <c r="N87" s="265"/>
    </row>
    <row r="88" spans="1:14" ht="15.6" x14ac:dyDescent="0.3">
      <c r="A88" s="288"/>
      <c r="B88" s="289"/>
      <c r="C88" s="289"/>
      <c r="D88" s="289"/>
      <c r="E88" s="289"/>
      <c r="F88" s="289"/>
      <c r="G88" s="289"/>
      <c r="H88" s="289"/>
      <c r="I88" s="289"/>
      <c r="J88" s="289"/>
      <c r="K88" s="289"/>
      <c r="L88" s="289"/>
      <c r="M88" s="287"/>
      <c r="N88" s="265"/>
    </row>
    <row r="89" spans="1:14" ht="15.6" x14ac:dyDescent="0.3">
      <c r="A89" s="288"/>
      <c r="B89" s="289"/>
      <c r="C89" s="289"/>
      <c r="D89" s="289"/>
      <c r="E89" s="289"/>
      <c r="F89" s="289"/>
      <c r="G89" s="289"/>
      <c r="H89" s="289"/>
      <c r="I89" s="289"/>
      <c r="J89" s="289"/>
      <c r="K89" s="289"/>
      <c r="L89" s="289"/>
      <c r="M89" s="287"/>
      <c r="N89" s="265"/>
    </row>
    <row r="90" spans="1:14" ht="15.6" x14ac:dyDescent="0.3">
      <c r="A90" s="288"/>
      <c r="B90" s="289"/>
      <c r="C90" s="289"/>
      <c r="D90" s="289"/>
      <c r="E90" s="289"/>
      <c r="F90" s="289"/>
      <c r="G90" s="289"/>
      <c r="H90" s="289"/>
      <c r="I90" s="289"/>
      <c r="J90" s="289"/>
      <c r="K90" s="289"/>
      <c r="L90" s="289"/>
      <c r="M90" s="287"/>
      <c r="N90" s="265"/>
    </row>
    <row r="91" spans="1:14" ht="15.6" x14ac:dyDescent="0.3">
      <c r="A91" s="306"/>
      <c r="B91" s="326"/>
      <c r="C91" s="326"/>
      <c r="D91" s="326"/>
      <c r="E91" s="326"/>
      <c r="F91" s="326"/>
      <c r="G91" s="326"/>
      <c r="H91" s="326"/>
      <c r="I91" s="326"/>
      <c r="J91" s="326"/>
      <c r="K91" s="326"/>
      <c r="L91" s="326"/>
      <c r="M91" s="287"/>
      <c r="N91" s="265"/>
    </row>
    <row r="92" spans="1:14" ht="15.6" x14ac:dyDescent="0.3">
      <c r="A92" s="306"/>
      <c r="B92" s="326"/>
      <c r="C92" s="326"/>
      <c r="D92" s="326"/>
      <c r="E92" s="326"/>
      <c r="F92" s="326"/>
      <c r="G92" s="326"/>
      <c r="H92" s="326"/>
      <c r="I92" s="326"/>
      <c r="J92" s="326"/>
      <c r="K92" s="326"/>
      <c r="L92" s="326"/>
      <c r="M92" s="287"/>
      <c r="N92" s="265"/>
    </row>
    <row r="93" spans="1:14" ht="15.6" x14ac:dyDescent="0.3">
      <c r="A93" s="301" t="s">
        <v>94</v>
      </c>
      <c r="B93" s="289"/>
      <c r="C93" s="289"/>
      <c r="D93" s="289"/>
      <c r="E93" s="289"/>
      <c r="F93" s="289"/>
      <c r="G93" s="289"/>
      <c r="H93" s="289"/>
      <c r="I93" s="289"/>
      <c r="J93" s="289"/>
      <c r="K93" s="289"/>
      <c r="L93" s="289"/>
      <c r="M93" s="287"/>
      <c r="N93" s="265"/>
    </row>
    <row r="94" spans="1:14" ht="15.6" x14ac:dyDescent="0.3">
      <c r="A94" s="291" t="s">
        <v>168</v>
      </c>
      <c r="B94" s="289"/>
      <c r="C94" s="289"/>
      <c r="D94" s="289"/>
      <c r="E94" s="289"/>
      <c r="F94" s="289"/>
      <c r="G94" s="289"/>
      <c r="H94" s="289"/>
      <c r="I94" s="289"/>
      <c r="J94" s="289"/>
      <c r="K94" s="289"/>
      <c r="L94" s="289"/>
      <c r="M94" s="287"/>
      <c r="N94" s="265"/>
    </row>
    <row r="95" spans="1:14" ht="15.6" x14ac:dyDescent="0.3">
      <c r="A95" s="288" t="s">
        <v>83</v>
      </c>
      <c r="B95" s="289"/>
      <c r="C95" s="289"/>
      <c r="D95" s="289"/>
      <c r="E95" s="289"/>
      <c r="F95" s="289"/>
      <c r="G95" s="289"/>
      <c r="H95" s="289"/>
      <c r="I95" s="289"/>
      <c r="J95" s="289"/>
      <c r="K95" s="289"/>
      <c r="L95" s="289"/>
      <c r="M95" s="287"/>
      <c r="N95" s="265"/>
    </row>
    <row r="96" spans="1:14" ht="15.6" x14ac:dyDescent="0.3">
      <c r="A96" s="288"/>
      <c r="B96" s="289"/>
      <c r="C96" s="289"/>
      <c r="D96" s="289"/>
      <c r="E96" s="289"/>
      <c r="F96" s="289"/>
      <c r="G96" s="289"/>
      <c r="H96" s="289"/>
      <c r="I96" s="289"/>
      <c r="J96" s="289"/>
      <c r="K96" s="289"/>
      <c r="L96" s="289"/>
      <c r="M96" s="287"/>
      <c r="N96" s="265"/>
    </row>
    <row r="97" spans="1:14" ht="15.6" x14ac:dyDescent="0.3">
      <c r="A97" s="288"/>
      <c r="B97" s="289"/>
      <c r="C97" s="289"/>
      <c r="D97" s="289"/>
      <c r="E97" s="289"/>
      <c r="F97" s="289"/>
      <c r="G97" s="289"/>
      <c r="H97" s="289"/>
      <c r="I97" s="289"/>
      <c r="J97" s="289"/>
      <c r="K97" s="289"/>
      <c r="L97" s="289"/>
      <c r="M97" s="287"/>
      <c r="N97" s="265"/>
    </row>
    <row r="98" spans="1:14" ht="15.6" x14ac:dyDescent="0.3">
      <c r="A98" s="288"/>
      <c r="B98" s="289"/>
      <c r="C98" s="289"/>
      <c r="D98" s="289"/>
      <c r="E98" s="289"/>
      <c r="F98" s="289"/>
      <c r="G98" s="289"/>
      <c r="H98" s="289"/>
      <c r="I98" s="289"/>
      <c r="J98" s="289"/>
      <c r="K98" s="289"/>
      <c r="L98" s="289"/>
      <c r="M98" s="287"/>
      <c r="N98" s="265"/>
    </row>
    <row r="99" spans="1:14" ht="15.6" x14ac:dyDescent="0.3">
      <c r="A99" s="288"/>
      <c r="B99" s="289"/>
      <c r="C99" s="289"/>
      <c r="D99" s="289"/>
      <c r="E99" s="289"/>
      <c r="F99" s="289"/>
      <c r="G99" s="289"/>
      <c r="H99" s="289"/>
      <c r="I99" s="289"/>
      <c r="J99" s="289"/>
      <c r="K99" s="289"/>
      <c r="L99" s="289"/>
      <c r="M99" s="287"/>
      <c r="N99" s="265"/>
    </row>
    <row r="100" spans="1:14" ht="15.6" x14ac:dyDescent="0.3">
      <c r="A100" s="288"/>
      <c r="B100" s="289"/>
      <c r="C100" s="289"/>
      <c r="D100" s="289"/>
      <c r="E100" s="289"/>
      <c r="F100" s="289"/>
      <c r="G100" s="289"/>
      <c r="H100" s="289"/>
      <c r="I100" s="289"/>
      <c r="J100" s="289"/>
      <c r="K100" s="289"/>
      <c r="L100" s="289"/>
      <c r="M100" s="287"/>
      <c r="N100" s="265"/>
    </row>
    <row r="101" spans="1:14" ht="15.6" x14ac:dyDescent="0.3">
      <c r="A101" s="288"/>
      <c r="B101" s="289"/>
      <c r="C101" s="289"/>
      <c r="D101" s="289"/>
      <c r="E101" s="289"/>
      <c r="F101" s="289"/>
      <c r="G101" s="289"/>
      <c r="H101" s="289"/>
      <c r="I101" s="289"/>
      <c r="J101" s="289"/>
      <c r="K101" s="289"/>
      <c r="L101" s="289"/>
      <c r="M101" s="287"/>
      <c r="N101" s="265"/>
    </row>
    <row r="102" spans="1:14" ht="15.6" x14ac:dyDescent="0.3">
      <c r="A102" s="288"/>
      <c r="B102" s="289"/>
      <c r="C102" s="289"/>
      <c r="D102" s="289"/>
      <c r="E102" s="289"/>
      <c r="F102" s="289"/>
      <c r="G102" s="289"/>
      <c r="H102" s="289"/>
      <c r="I102" s="289"/>
      <c r="J102" s="289"/>
      <c r="K102" s="289"/>
      <c r="L102" s="289"/>
      <c r="M102" s="287"/>
      <c r="N102" s="265"/>
    </row>
    <row r="103" spans="1:14" ht="15.6" x14ac:dyDescent="0.3">
      <c r="A103" s="288"/>
      <c r="B103" s="289"/>
      <c r="C103" s="289"/>
      <c r="D103" s="289"/>
      <c r="E103" s="289"/>
      <c r="F103" s="289"/>
      <c r="G103" s="289"/>
      <c r="H103" s="289"/>
      <c r="I103" s="289"/>
      <c r="J103" s="289"/>
      <c r="K103" s="289"/>
      <c r="L103" s="289"/>
      <c r="M103" s="287"/>
      <c r="N103" s="265"/>
    </row>
    <row r="104" spans="1:14" ht="15.6" x14ac:dyDescent="0.3">
      <c r="A104" s="287"/>
      <c r="B104" s="289"/>
      <c r="C104" s="289"/>
      <c r="D104" s="289"/>
      <c r="E104" s="289"/>
      <c r="F104" s="289"/>
      <c r="G104" s="289"/>
      <c r="H104" s="289"/>
      <c r="I104" s="289"/>
      <c r="J104" s="289"/>
      <c r="K104" s="289"/>
      <c r="L104" s="289"/>
      <c r="M104" s="287"/>
      <c r="N104" s="265"/>
    </row>
    <row r="105" spans="1:14" ht="15.6" x14ac:dyDescent="0.3">
      <c r="A105" s="287"/>
      <c r="B105" s="289"/>
      <c r="C105" s="289"/>
      <c r="D105" s="289"/>
      <c r="E105" s="289"/>
      <c r="F105" s="289"/>
      <c r="G105" s="289"/>
      <c r="H105" s="289"/>
      <c r="I105" s="289"/>
      <c r="J105" s="289"/>
      <c r="K105" s="289"/>
      <c r="L105" s="289"/>
      <c r="M105" s="287"/>
      <c r="N105" s="265"/>
    </row>
    <row r="106" spans="1:14" ht="15.6" x14ac:dyDescent="0.3">
      <c r="A106" s="287"/>
      <c r="B106" s="326"/>
      <c r="C106" s="326"/>
      <c r="D106" s="326"/>
      <c r="E106" s="326"/>
      <c r="F106" s="326"/>
      <c r="G106" s="326"/>
      <c r="H106" s="326"/>
      <c r="I106" s="326"/>
      <c r="J106" s="326"/>
      <c r="K106" s="326"/>
      <c r="L106" s="326"/>
      <c r="M106" s="287"/>
      <c r="N106" s="265"/>
    </row>
    <row r="107" spans="1:14" ht="15.6" x14ac:dyDescent="0.3">
      <c r="A107" s="287"/>
      <c r="B107" s="326"/>
      <c r="C107" s="326"/>
      <c r="D107" s="326"/>
      <c r="E107" s="326"/>
      <c r="F107" s="326"/>
      <c r="G107" s="326"/>
      <c r="H107" s="326"/>
      <c r="I107" s="326"/>
      <c r="J107" s="326"/>
      <c r="K107" s="326"/>
      <c r="L107" s="326"/>
      <c r="M107" s="287"/>
      <c r="N107" s="265"/>
    </row>
    <row r="108" spans="1:14" ht="15.6" x14ac:dyDescent="0.3">
      <c r="A108" s="287"/>
      <c r="B108" s="326"/>
      <c r="C108" s="326"/>
      <c r="D108" s="326"/>
      <c r="E108" s="326"/>
      <c r="F108" s="326"/>
      <c r="G108" s="326"/>
      <c r="H108" s="326"/>
      <c r="I108" s="326"/>
      <c r="J108" s="326"/>
      <c r="K108" s="326"/>
      <c r="L108" s="326"/>
      <c r="M108" s="287"/>
      <c r="N108" s="265"/>
    </row>
    <row r="109" spans="1:14" ht="15.6" x14ac:dyDescent="0.3">
      <c r="A109" s="287"/>
      <c r="B109" s="326"/>
      <c r="C109" s="326"/>
      <c r="D109" s="326"/>
      <c r="E109" s="326"/>
      <c r="F109" s="326"/>
      <c r="G109" s="326"/>
      <c r="H109" s="326"/>
      <c r="I109" s="326"/>
      <c r="J109" s="326"/>
      <c r="K109" s="326"/>
      <c r="L109" s="326"/>
      <c r="M109" s="287"/>
      <c r="N109" s="265"/>
    </row>
    <row r="110" spans="1:14" ht="15.6" x14ac:dyDescent="0.3">
      <c r="A110" s="287"/>
      <c r="B110" s="326"/>
      <c r="C110" s="326"/>
      <c r="D110" s="326"/>
      <c r="E110" s="326"/>
      <c r="F110" s="326"/>
      <c r="G110" s="326"/>
      <c r="H110" s="326"/>
      <c r="I110" s="326"/>
      <c r="J110" s="326"/>
      <c r="K110" s="326"/>
      <c r="L110" s="326"/>
      <c r="M110" s="287"/>
      <c r="N110" s="265"/>
    </row>
    <row r="111" spans="1:14" s="305" customFormat="1" ht="15.6" customHeight="1" x14ac:dyDescent="0.3">
      <c r="A111" s="305" t="s">
        <v>2</v>
      </c>
    </row>
    <row r="112" spans="1:14" ht="15.6" x14ac:dyDescent="0.3">
      <c r="A112" s="306" t="s">
        <v>123</v>
      </c>
      <c r="B112" s="289"/>
      <c r="C112" s="289"/>
      <c r="D112" s="289"/>
      <c r="E112" s="289"/>
      <c r="F112" s="289"/>
      <c r="G112" s="289"/>
      <c r="H112" s="289"/>
      <c r="I112" s="289"/>
      <c r="J112" s="289"/>
      <c r="K112" s="289"/>
      <c r="L112" s="289"/>
      <c r="M112" s="287"/>
      <c r="N112" s="265"/>
    </row>
    <row r="113" spans="1:14" ht="15.6" x14ac:dyDescent="0.3">
      <c r="A113" s="306" t="s">
        <v>124</v>
      </c>
      <c r="B113" s="289"/>
      <c r="C113" s="289"/>
      <c r="D113" s="289"/>
      <c r="E113" s="289"/>
      <c r="F113" s="289"/>
      <c r="G113" s="289"/>
      <c r="H113" s="289"/>
      <c r="I113" s="289"/>
      <c r="J113" s="289"/>
      <c r="K113" s="289"/>
      <c r="L113" s="289"/>
      <c r="M113" s="287"/>
      <c r="N113" s="265"/>
    </row>
    <row r="114" spans="1:14" ht="15.6" x14ac:dyDescent="0.3">
      <c r="A114" s="305" t="s">
        <v>67</v>
      </c>
      <c r="B114" s="289"/>
      <c r="C114" s="289"/>
      <c r="D114" s="289"/>
      <c r="E114" s="289"/>
      <c r="F114" s="289"/>
      <c r="G114" s="289"/>
      <c r="H114" s="289"/>
      <c r="I114" s="289"/>
      <c r="J114" s="289"/>
      <c r="K114" s="289"/>
      <c r="L114" s="289"/>
      <c r="M114" s="287"/>
    </row>
    <row r="115" spans="1:14" ht="15.6" x14ac:dyDescent="0.3">
      <c r="A115" s="291" t="s">
        <v>93</v>
      </c>
      <c r="B115" s="289"/>
      <c r="C115" s="289"/>
      <c r="D115" s="289"/>
      <c r="E115" s="289"/>
      <c r="F115" s="289"/>
      <c r="G115" s="289"/>
      <c r="H115" s="289"/>
      <c r="I115" s="289"/>
      <c r="J115" s="289"/>
      <c r="K115" s="289"/>
      <c r="L115" s="289"/>
      <c r="M115" s="287"/>
    </row>
    <row r="116" spans="1:14" ht="15.6" x14ac:dyDescent="0.3">
      <c r="A116" s="288" t="s">
        <v>101</v>
      </c>
      <c r="B116" s="289"/>
      <c r="C116" s="289"/>
      <c r="D116" s="289"/>
      <c r="E116" s="289"/>
      <c r="F116" s="289"/>
      <c r="G116" s="289"/>
      <c r="H116" s="289"/>
      <c r="I116" s="289"/>
      <c r="J116" s="289"/>
      <c r="K116" s="289"/>
      <c r="L116" s="289"/>
      <c r="M116" s="287"/>
    </row>
    <row r="117" spans="1:14" ht="15.6" x14ac:dyDescent="0.3">
      <c r="A117" s="288" t="s">
        <v>97</v>
      </c>
      <c r="B117" s="289"/>
      <c r="C117" s="289"/>
      <c r="D117" s="289"/>
      <c r="E117" s="289"/>
      <c r="F117" s="289"/>
      <c r="G117" s="289"/>
      <c r="H117" s="289"/>
      <c r="I117" s="289"/>
      <c r="J117" s="289"/>
      <c r="K117" s="289"/>
      <c r="L117" s="289"/>
      <c r="M117" s="287"/>
    </row>
    <row r="118" spans="1:14" ht="15.6" x14ac:dyDescent="0.3">
      <c r="A118" s="305" t="s">
        <v>17</v>
      </c>
      <c r="B118" s="288"/>
      <c r="C118" s="288"/>
      <c r="D118" s="288"/>
      <c r="E118" s="288"/>
      <c r="F118" s="288"/>
      <c r="G118" s="288"/>
      <c r="H118" s="288"/>
      <c r="I118" s="288"/>
      <c r="J118" s="288"/>
      <c r="K118" s="288"/>
      <c r="L118" s="288"/>
      <c r="M118" s="287"/>
    </row>
    <row r="119" spans="1:14" ht="15" x14ac:dyDescent="0.3">
      <c r="A119" s="291" t="s">
        <v>117</v>
      </c>
      <c r="B119" s="291"/>
      <c r="C119" s="291"/>
      <c r="D119" s="291"/>
      <c r="E119" s="291"/>
      <c r="F119" s="291"/>
      <c r="G119" s="291"/>
      <c r="H119" s="291"/>
      <c r="I119" s="291"/>
      <c r="J119" s="291"/>
      <c r="K119" s="291"/>
      <c r="L119" s="291"/>
      <c r="M119" s="287"/>
    </row>
    <row r="120" spans="1:14" ht="15.6" x14ac:dyDescent="0.3">
      <c r="A120" s="307" t="s">
        <v>43</v>
      </c>
      <c r="B120" s="291"/>
      <c r="C120" s="291"/>
      <c r="D120" s="291"/>
      <c r="E120" s="291"/>
      <c r="F120" s="291"/>
      <c r="G120" s="291"/>
      <c r="H120" s="291"/>
      <c r="I120" s="291"/>
      <c r="J120" s="291"/>
      <c r="K120" s="291"/>
      <c r="L120" s="291"/>
      <c r="M120" s="287"/>
    </row>
    <row r="121" spans="1:14" ht="15" x14ac:dyDescent="0.3">
      <c r="A121" s="291" t="s">
        <v>143</v>
      </c>
      <c r="B121" s="291"/>
      <c r="C121" s="291"/>
      <c r="D121" s="291"/>
      <c r="E121" s="291"/>
      <c r="F121" s="291"/>
      <c r="G121" s="291"/>
      <c r="H121" s="291"/>
      <c r="I121" s="291"/>
      <c r="J121" s="291"/>
      <c r="K121" s="291"/>
      <c r="L121" s="291"/>
      <c r="M121" s="287"/>
    </row>
    <row r="122" spans="1:14" ht="15" x14ac:dyDescent="0.3">
      <c r="A122" s="288" t="s">
        <v>100</v>
      </c>
      <c r="B122" s="288"/>
      <c r="C122" s="288"/>
      <c r="D122" s="288"/>
      <c r="E122" s="288"/>
      <c r="F122" s="288"/>
      <c r="G122" s="288"/>
      <c r="H122" s="288"/>
      <c r="I122" s="288"/>
      <c r="J122" s="288"/>
      <c r="K122" s="288"/>
      <c r="L122" s="288"/>
      <c r="M122" s="287"/>
    </row>
    <row r="123" spans="1:14" ht="15.6" x14ac:dyDescent="0.3">
      <c r="A123" s="305" t="s">
        <v>44</v>
      </c>
      <c r="B123" s="288"/>
      <c r="C123" s="288"/>
      <c r="D123" s="288"/>
      <c r="E123" s="288"/>
      <c r="F123" s="288"/>
      <c r="G123" s="288"/>
      <c r="H123" s="288"/>
      <c r="I123" s="288"/>
      <c r="J123" s="288"/>
      <c r="K123" s="288"/>
      <c r="L123" s="288"/>
      <c r="M123" s="287"/>
    </row>
    <row r="124" spans="1:14" ht="15" x14ac:dyDescent="0.3">
      <c r="A124" s="291" t="s">
        <v>169</v>
      </c>
      <c r="B124" s="291"/>
      <c r="C124" s="291"/>
      <c r="D124" s="291"/>
      <c r="E124" s="291"/>
      <c r="F124" s="291"/>
      <c r="G124" s="291"/>
      <c r="H124" s="291"/>
      <c r="I124" s="291"/>
      <c r="J124" s="288"/>
      <c r="K124" s="288"/>
      <c r="L124" s="288"/>
      <c r="M124" s="287"/>
    </row>
    <row r="125" spans="1:14" ht="15" x14ac:dyDescent="0.3">
      <c r="A125" s="291" t="s">
        <v>118</v>
      </c>
      <c r="B125" s="291"/>
      <c r="C125" s="291"/>
      <c r="D125" s="291"/>
      <c r="E125" s="291"/>
      <c r="F125" s="291"/>
      <c r="G125" s="291"/>
      <c r="H125" s="291"/>
      <c r="I125" s="291"/>
      <c r="J125" s="288"/>
      <c r="K125" s="288"/>
      <c r="L125" s="288"/>
      <c r="M125" s="287"/>
    </row>
    <row r="126" spans="1:14" s="266" customFormat="1" ht="15.6" x14ac:dyDescent="0.3">
      <c r="A126" s="291" t="s">
        <v>173</v>
      </c>
      <c r="B126" s="299"/>
      <c r="C126" s="299"/>
      <c r="D126" s="299"/>
      <c r="E126" s="299"/>
      <c r="F126" s="299"/>
      <c r="G126" s="299"/>
      <c r="H126" s="299"/>
      <c r="I126" s="299"/>
      <c r="J126" s="308"/>
      <c r="K126" s="308"/>
      <c r="L126" s="308"/>
      <c r="M126" s="309"/>
      <c r="N126" s="285"/>
    </row>
    <row r="127" spans="1:14" s="266" customFormat="1" ht="15.6" x14ac:dyDescent="0.3">
      <c r="A127" s="291"/>
      <c r="B127" s="299"/>
      <c r="C127" s="299"/>
      <c r="D127" s="299"/>
      <c r="E127" s="299"/>
      <c r="F127" s="299"/>
      <c r="G127" s="299"/>
      <c r="H127" s="299"/>
      <c r="I127" s="299"/>
      <c r="J127" s="308"/>
      <c r="K127" s="308"/>
      <c r="L127" s="308"/>
      <c r="M127" s="309"/>
      <c r="N127" s="285"/>
    </row>
    <row r="128" spans="1:14" s="266" customFormat="1" ht="15.6" x14ac:dyDescent="0.3">
      <c r="A128" s="291" t="s">
        <v>170</v>
      </c>
      <c r="B128" s="299"/>
      <c r="C128" s="299"/>
      <c r="D128" s="299"/>
      <c r="E128" s="299"/>
      <c r="F128" s="299"/>
      <c r="G128" s="299"/>
      <c r="H128" s="299"/>
      <c r="I128" s="299"/>
      <c r="J128" s="308"/>
      <c r="K128" s="308"/>
      <c r="L128" s="308"/>
      <c r="M128" s="309"/>
      <c r="N128" s="285"/>
    </row>
    <row r="129" spans="1:14" s="266" customFormat="1" ht="15.6" x14ac:dyDescent="0.3">
      <c r="A129" s="291" t="s">
        <v>172</v>
      </c>
      <c r="B129" s="299"/>
      <c r="C129" s="299"/>
      <c r="D129" s="299"/>
      <c r="E129" s="299"/>
      <c r="F129" s="299"/>
      <c r="G129" s="299"/>
      <c r="H129" s="299"/>
      <c r="I129" s="299"/>
      <c r="J129" s="308"/>
      <c r="K129" s="308"/>
      <c r="L129" s="308"/>
      <c r="M129" s="309"/>
      <c r="N129" s="285"/>
    </row>
    <row r="130" spans="1:14" s="266" customFormat="1" ht="15.6" x14ac:dyDescent="0.3">
      <c r="A130" s="291" t="s">
        <v>171</v>
      </c>
      <c r="B130" s="299"/>
      <c r="C130" s="299"/>
      <c r="D130" s="299"/>
      <c r="E130" s="299"/>
      <c r="F130" s="299"/>
      <c r="G130" s="299"/>
      <c r="H130" s="299"/>
      <c r="I130" s="299"/>
      <c r="J130" s="308"/>
      <c r="K130" s="308"/>
      <c r="L130" s="308"/>
      <c r="M130" s="309"/>
      <c r="N130" s="285"/>
    </row>
    <row r="131" spans="1:14" s="266" customFormat="1" ht="15.6" x14ac:dyDescent="0.3">
      <c r="A131" s="291"/>
      <c r="B131" s="299"/>
      <c r="C131" s="299"/>
      <c r="D131" s="299"/>
      <c r="E131" s="299"/>
      <c r="F131" s="299"/>
      <c r="G131" s="299"/>
      <c r="H131" s="299"/>
      <c r="I131" s="299"/>
      <c r="J131" s="308"/>
      <c r="K131" s="308"/>
      <c r="L131" s="308"/>
      <c r="M131" s="309"/>
      <c r="N131" s="285"/>
    </row>
    <row r="132" spans="1:14" s="266" customFormat="1" ht="15.6" x14ac:dyDescent="0.3">
      <c r="A132" s="291" t="s">
        <v>112</v>
      </c>
      <c r="B132" s="299"/>
      <c r="C132" s="299"/>
      <c r="D132" s="299"/>
      <c r="E132" s="299"/>
      <c r="F132" s="299"/>
      <c r="G132" s="299"/>
      <c r="H132" s="299"/>
      <c r="I132" s="299"/>
      <c r="J132" s="308"/>
      <c r="K132" s="308"/>
      <c r="L132" s="308"/>
      <c r="M132" s="309"/>
      <c r="N132" s="285"/>
    </row>
    <row r="133" spans="1:14" s="266" customFormat="1" ht="15.6" x14ac:dyDescent="0.3">
      <c r="A133" s="291" t="s">
        <v>144</v>
      </c>
      <c r="B133" s="299"/>
      <c r="C133" s="299"/>
      <c r="D133" s="299"/>
      <c r="E133" s="299"/>
      <c r="F133" s="299"/>
      <c r="G133" s="299"/>
      <c r="H133" s="299"/>
      <c r="I133" s="299"/>
      <c r="J133" s="308"/>
      <c r="K133" s="308"/>
      <c r="L133" s="308"/>
      <c r="M133" s="309"/>
      <c r="N133" s="285"/>
    </row>
    <row r="134" spans="1:14" s="266" customFormat="1" ht="15.6" x14ac:dyDescent="0.3">
      <c r="A134" s="291" t="s">
        <v>142</v>
      </c>
      <c r="B134" s="299"/>
      <c r="C134" s="299"/>
      <c r="D134" s="299"/>
      <c r="E134" s="299"/>
      <c r="F134" s="299"/>
      <c r="G134" s="299"/>
      <c r="H134" s="299"/>
      <c r="I134" s="299"/>
      <c r="J134" s="308"/>
      <c r="K134" s="308"/>
      <c r="L134" s="308"/>
      <c r="M134" s="309"/>
      <c r="N134" s="285"/>
    </row>
    <row r="135" spans="1:14" s="266" customFormat="1" ht="15.6" x14ac:dyDescent="0.3">
      <c r="A135" s="291"/>
      <c r="B135" s="299"/>
      <c r="C135" s="299"/>
      <c r="D135" s="299"/>
      <c r="E135" s="299"/>
      <c r="F135" s="299"/>
      <c r="G135" s="299"/>
      <c r="H135" s="299"/>
      <c r="I135" s="299"/>
      <c r="J135" s="308"/>
      <c r="K135" s="308"/>
      <c r="L135" s="308"/>
      <c r="M135" s="309"/>
      <c r="N135" s="285"/>
    </row>
    <row r="136" spans="1:14" ht="15.6" x14ac:dyDescent="0.3">
      <c r="A136" s="307" t="s">
        <v>15</v>
      </c>
      <c r="B136" s="310"/>
      <c r="C136" s="310"/>
      <c r="D136" s="310"/>
      <c r="E136" s="310"/>
      <c r="F136" s="310"/>
      <c r="G136" s="310"/>
      <c r="H136" s="310"/>
      <c r="I136" s="310"/>
      <c r="J136" s="310"/>
      <c r="K136" s="310"/>
      <c r="L136" s="310"/>
      <c r="M136" s="287"/>
    </row>
    <row r="137" spans="1:14" ht="15.6" x14ac:dyDescent="0.3">
      <c r="A137" s="288" t="s">
        <v>98</v>
      </c>
      <c r="B137" s="289"/>
      <c r="C137" s="289"/>
      <c r="D137" s="289"/>
      <c r="E137" s="289"/>
      <c r="F137" s="289"/>
      <c r="G137" s="289"/>
      <c r="H137" s="289"/>
      <c r="I137" s="289"/>
      <c r="J137" s="289"/>
      <c r="K137" s="289"/>
      <c r="L137" s="289"/>
      <c r="M137" s="287"/>
    </row>
    <row r="138" spans="1:14" ht="15.6" x14ac:dyDescent="0.3">
      <c r="A138" s="311" t="s">
        <v>99</v>
      </c>
      <c r="B138" s="289"/>
      <c r="C138" s="289"/>
      <c r="D138" s="289"/>
      <c r="E138" s="289"/>
      <c r="F138" s="289"/>
      <c r="G138" s="289"/>
      <c r="H138" s="289"/>
      <c r="I138" s="289"/>
      <c r="J138" s="289"/>
      <c r="K138" s="289"/>
      <c r="L138" s="289"/>
      <c r="M138" s="287"/>
    </row>
    <row r="139" spans="1:14" ht="15.6" x14ac:dyDescent="0.3">
      <c r="A139" s="311" t="s">
        <v>45</v>
      </c>
      <c r="B139" s="289"/>
      <c r="C139" s="289"/>
      <c r="D139" s="289"/>
      <c r="E139" s="289"/>
      <c r="F139" s="289"/>
      <c r="G139" s="289"/>
      <c r="H139" s="289"/>
      <c r="I139" s="289"/>
      <c r="J139" s="289"/>
      <c r="K139" s="289"/>
      <c r="L139" s="289"/>
      <c r="M139" s="287"/>
    </row>
    <row r="140" spans="1:14" s="266" customFormat="1" ht="15.6" x14ac:dyDescent="0.3">
      <c r="A140" s="299" t="s">
        <v>115</v>
      </c>
      <c r="B140" s="308"/>
      <c r="C140" s="308"/>
      <c r="D140" s="308"/>
      <c r="E140" s="308"/>
      <c r="F140" s="308"/>
      <c r="G140" s="308"/>
      <c r="H140" s="308"/>
      <c r="I140" s="308"/>
      <c r="J140" s="308"/>
      <c r="K140" s="308"/>
      <c r="L140" s="308"/>
      <c r="M140" s="309"/>
    </row>
    <row r="141" spans="1:14" s="266" customFormat="1" ht="15.6" x14ac:dyDescent="0.3">
      <c r="A141" s="299" t="s">
        <v>113</v>
      </c>
      <c r="B141" s="308"/>
      <c r="C141" s="308"/>
      <c r="D141" s="308"/>
      <c r="E141" s="308"/>
      <c r="F141" s="308"/>
      <c r="G141" s="308"/>
      <c r="H141" s="308"/>
      <c r="I141" s="308"/>
      <c r="J141" s="308"/>
      <c r="K141" s="308"/>
      <c r="L141" s="308"/>
      <c r="M141" s="309"/>
    </row>
    <row r="142" spans="1:14" ht="15.6" x14ac:dyDescent="0.3">
      <c r="A142" s="311"/>
      <c r="B142" s="289"/>
      <c r="C142" s="289"/>
      <c r="D142" s="289"/>
      <c r="E142" s="289"/>
      <c r="F142" s="289"/>
      <c r="G142" s="289"/>
      <c r="H142" s="289"/>
      <c r="I142" s="289"/>
      <c r="J142" s="289"/>
      <c r="K142" s="289"/>
      <c r="L142" s="289"/>
      <c r="M142" s="287"/>
    </row>
    <row r="143" spans="1:14" ht="15.6" x14ac:dyDescent="0.3">
      <c r="A143" s="311" t="s">
        <v>70</v>
      </c>
      <c r="B143" s="289"/>
      <c r="C143" s="289"/>
      <c r="D143" s="289"/>
      <c r="E143" s="289"/>
      <c r="F143" s="289"/>
      <c r="G143" s="289"/>
      <c r="H143" s="289"/>
      <c r="I143" s="289"/>
      <c r="J143" s="289"/>
      <c r="K143" s="289"/>
      <c r="L143" s="289"/>
      <c r="M143" s="287"/>
    </row>
    <row r="144" spans="1:14" ht="15.6" x14ac:dyDescent="0.3">
      <c r="A144" s="311" t="s">
        <v>52</v>
      </c>
      <c r="B144" s="289"/>
      <c r="C144" s="289"/>
      <c r="D144" s="289"/>
      <c r="E144" s="289"/>
      <c r="F144" s="289"/>
      <c r="G144" s="289"/>
      <c r="H144" s="289"/>
      <c r="I144" s="289"/>
      <c r="J144" s="289"/>
      <c r="K144" s="289"/>
      <c r="L144" s="289"/>
      <c r="M144" s="287"/>
    </row>
    <row r="145" spans="1:18" ht="15.6" x14ac:dyDescent="0.3">
      <c r="A145" s="289"/>
      <c r="B145" s="289"/>
      <c r="C145" s="289"/>
      <c r="D145" s="289"/>
      <c r="E145" s="289"/>
      <c r="F145" s="289"/>
      <c r="G145" s="289"/>
      <c r="H145" s="289"/>
      <c r="I145" s="289"/>
      <c r="J145" s="289"/>
      <c r="K145" s="289"/>
      <c r="L145" s="289"/>
      <c r="M145" s="312"/>
      <c r="N145" s="258"/>
      <c r="O145" s="70"/>
      <c r="P145" s="87"/>
      <c r="Q145" s="88"/>
      <c r="R145" s="88"/>
    </row>
    <row r="146" spans="1:18" ht="15.6" x14ac:dyDescent="0.3">
      <c r="A146" s="289"/>
      <c r="B146" s="289"/>
      <c r="C146" s="289"/>
      <c r="D146" s="289"/>
      <c r="E146" s="289"/>
      <c r="F146" s="289"/>
      <c r="G146" s="289"/>
      <c r="H146" s="289"/>
      <c r="I146" s="289"/>
      <c r="J146" s="289"/>
      <c r="K146" s="289"/>
      <c r="L146" s="289"/>
      <c r="M146" s="312"/>
      <c r="N146" s="258"/>
      <c r="O146" s="70"/>
      <c r="P146" s="87"/>
      <c r="Q146" s="88"/>
      <c r="R146" s="88"/>
    </row>
    <row r="147" spans="1:18" ht="15.6" x14ac:dyDescent="0.3">
      <c r="A147" s="289"/>
      <c r="B147" s="289"/>
      <c r="C147" s="289"/>
      <c r="D147" s="289"/>
      <c r="E147" s="289"/>
      <c r="F147" s="289"/>
      <c r="G147" s="289"/>
      <c r="H147" s="289"/>
      <c r="I147" s="289"/>
      <c r="J147" s="289"/>
      <c r="K147" s="289"/>
      <c r="L147" s="289"/>
      <c r="M147" s="312"/>
      <c r="N147" s="258"/>
      <c r="O147" s="70"/>
      <c r="P147" s="87"/>
      <c r="Q147" s="88"/>
      <c r="R147" s="88"/>
    </row>
    <row r="148" spans="1:18" ht="15.6" x14ac:dyDescent="0.3">
      <c r="A148" s="289"/>
      <c r="B148" s="289"/>
      <c r="C148" s="289"/>
      <c r="D148" s="289"/>
      <c r="E148" s="289"/>
      <c r="F148" s="289"/>
      <c r="G148" s="289"/>
      <c r="H148" s="289"/>
      <c r="I148" s="289"/>
      <c r="J148" s="289"/>
      <c r="K148" s="289"/>
      <c r="L148" s="289"/>
      <c r="M148" s="312"/>
      <c r="N148" s="258"/>
      <c r="O148" s="70"/>
      <c r="P148" s="87"/>
      <c r="Q148" s="88"/>
      <c r="R148" s="88"/>
    </row>
    <row r="149" spans="1:18" ht="15.6" x14ac:dyDescent="0.3">
      <c r="A149" s="289"/>
      <c r="B149" s="289"/>
      <c r="C149" s="289"/>
      <c r="D149" s="289"/>
      <c r="E149" s="289"/>
      <c r="F149" s="289"/>
      <c r="G149" s="289"/>
      <c r="H149" s="289"/>
      <c r="I149" s="289"/>
      <c r="J149" s="289"/>
      <c r="K149" s="289"/>
      <c r="L149" s="289"/>
      <c r="M149" s="312"/>
      <c r="N149" s="258"/>
      <c r="O149" s="70"/>
      <c r="P149" s="87"/>
      <c r="Q149" s="88"/>
      <c r="R149" s="88"/>
    </row>
    <row r="150" spans="1:18" ht="15.6" x14ac:dyDescent="0.3">
      <c r="A150" s="289"/>
      <c r="B150" s="289"/>
      <c r="C150" s="289"/>
      <c r="D150" s="289"/>
      <c r="E150" s="289"/>
      <c r="F150" s="289"/>
      <c r="G150" s="289"/>
      <c r="H150" s="289"/>
      <c r="I150" s="289"/>
      <c r="J150" s="289"/>
      <c r="K150" s="289"/>
      <c r="L150" s="289"/>
      <c r="M150" s="312"/>
      <c r="N150" s="258"/>
      <c r="O150" s="70"/>
      <c r="P150" s="87"/>
      <c r="Q150" s="88"/>
      <c r="R150" s="88"/>
    </row>
    <row r="151" spans="1:18" ht="15.6" x14ac:dyDescent="0.3">
      <c r="A151" s="289"/>
      <c r="B151" s="289"/>
      <c r="C151" s="289"/>
      <c r="D151" s="289"/>
      <c r="E151" s="289"/>
      <c r="F151" s="289"/>
      <c r="G151" s="289"/>
      <c r="H151" s="289"/>
      <c r="I151" s="289"/>
      <c r="J151" s="289"/>
      <c r="K151" s="289"/>
      <c r="L151" s="289"/>
      <c r="M151" s="312"/>
      <c r="N151" s="258"/>
      <c r="O151" s="70"/>
      <c r="P151" s="87"/>
      <c r="Q151" s="88"/>
      <c r="R151" s="88"/>
    </row>
    <row r="152" spans="1:18" ht="15.6" x14ac:dyDescent="0.3">
      <c r="A152" s="326"/>
      <c r="B152" s="326"/>
      <c r="C152" s="326"/>
      <c r="D152" s="326"/>
      <c r="E152" s="326"/>
      <c r="F152" s="326"/>
      <c r="G152" s="326"/>
      <c r="H152" s="326"/>
      <c r="I152" s="326"/>
      <c r="J152" s="326"/>
      <c r="K152" s="326"/>
      <c r="L152" s="326"/>
      <c r="M152" s="312"/>
      <c r="N152" s="258"/>
      <c r="O152" s="70"/>
      <c r="P152" s="87"/>
      <c r="Q152" s="88"/>
      <c r="R152" s="88"/>
    </row>
    <row r="153" spans="1:18" ht="15.6" x14ac:dyDescent="0.3">
      <c r="A153" s="326"/>
      <c r="B153" s="326"/>
      <c r="C153" s="326"/>
      <c r="D153" s="326"/>
      <c r="E153" s="326"/>
      <c r="F153" s="326"/>
      <c r="G153" s="326"/>
      <c r="H153" s="326"/>
      <c r="I153" s="326"/>
      <c r="J153" s="326"/>
      <c r="K153" s="326"/>
      <c r="L153" s="326"/>
      <c r="M153" s="312"/>
      <c r="N153" s="258"/>
      <c r="O153" s="70"/>
      <c r="P153" s="87"/>
      <c r="Q153" s="88"/>
      <c r="R153" s="88"/>
    </row>
    <row r="154" spans="1:18" ht="15.6" x14ac:dyDescent="0.3">
      <c r="A154" s="326"/>
      <c r="B154" s="326"/>
      <c r="C154" s="326"/>
      <c r="D154" s="326"/>
      <c r="E154" s="326"/>
      <c r="F154" s="326"/>
      <c r="G154" s="326"/>
      <c r="H154" s="326"/>
      <c r="I154" s="326"/>
      <c r="J154" s="326"/>
      <c r="K154" s="326"/>
      <c r="L154" s="326"/>
      <c r="M154" s="312"/>
      <c r="N154" s="258"/>
      <c r="O154" s="70"/>
      <c r="P154" s="87"/>
      <c r="Q154" s="88"/>
      <c r="R154" s="88"/>
    </row>
    <row r="155" spans="1:18" ht="15.6" x14ac:dyDescent="0.3">
      <c r="A155" s="326"/>
      <c r="B155" s="326"/>
      <c r="C155" s="326"/>
      <c r="D155" s="326"/>
      <c r="E155" s="326"/>
      <c r="F155" s="326"/>
      <c r="G155" s="326"/>
      <c r="H155" s="326"/>
      <c r="I155" s="326"/>
      <c r="J155" s="326"/>
      <c r="K155" s="326"/>
      <c r="L155" s="326"/>
      <c r="M155" s="312"/>
      <c r="N155" s="258"/>
      <c r="O155" s="70"/>
      <c r="P155" s="87"/>
      <c r="Q155" s="88"/>
      <c r="R155" s="88"/>
    </row>
    <row r="156" spans="1:18" ht="15.6" x14ac:dyDescent="0.3">
      <c r="A156" s="326"/>
      <c r="B156" s="326"/>
      <c r="C156" s="326"/>
      <c r="D156" s="326"/>
      <c r="E156" s="326"/>
      <c r="F156" s="326"/>
      <c r="G156" s="326"/>
      <c r="H156" s="326"/>
      <c r="I156" s="326"/>
      <c r="J156" s="326"/>
      <c r="K156" s="326"/>
      <c r="L156" s="326"/>
      <c r="M156" s="312"/>
      <c r="N156" s="258"/>
      <c r="O156" s="70"/>
      <c r="P156" s="87"/>
      <c r="Q156" s="88"/>
      <c r="R156" s="88"/>
    </row>
    <row r="157" spans="1:18" ht="15.6" x14ac:dyDescent="0.3">
      <c r="A157" s="289"/>
      <c r="B157" s="289"/>
      <c r="C157" s="289"/>
      <c r="D157" s="289"/>
      <c r="E157" s="289"/>
      <c r="F157" s="289"/>
      <c r="G157" s="289"/>
      <c r="H157" s="289"/>
      <c r="I157" s="289"/>
      <c r="J157" s="289"/>
      <c r="K157" s="289"/>
      <c r="L157" s="289"/>
      <c r="M157" s="312"/>
      <c r="N157" s="258"/>
      <c r="O157" s="70"/>
      <c r="P157" s="87"/>
      <c r="Q157" s="88"/>
      <c r="R157" s="88"/>
    </row>
    <row r="158" spans="1:18" ht="15.6" x14ac:dyDescent="0.3">
      <c r="A158" s="289"/>
      <c r="B158" s="289"/>
      <c r="C158" s="289"/>
      <c r="D158" s="289"/>
      <c r="E158" s="289"/>
      <c r="F158" s="289"/>
      <c r="G158" s="289"/>
      <c r="H158" s="289"/>
      <c r="I158" s="289"/>
      <c r="J158" s="289"/>
      <c r="K158" s="289"/>
      <c r="L158" s="289"/>
      <c r="M158" s="312"/>
      <c r="N158" s="259"/>
      <c r="O158" s="70"/>
      <c r="P158" s="87"/>
      <c r="Q158" s="88"/>
      <c r="R158" s="88"/>
    </row>
    <row r="159" spans="1:18" ht="15.6" x14ac:dyDescent="0.3">
      <c r="A159" s="289"/>
      <c r="B159" s="289"/>
      <c r="C159" s="289"/>
      <c r="D159" s="289"/>
      <c r="E159" s="289"/>
      <c r="F159" s="289"/>
      <c r="G159" s="289"/>
      <c r="H159" s="289"/>
      <c r="I159" s="289"/>
      <c r="J159" s="289"/>
      <c r="K159" s="289"/>
      <c r="L159" s="289"/>
      <c r="M159" s="312"/>
      <c r="N159" s="260"/>
      <c r="O159" s="70"/>
      <c r="P159" s="3"/>
      <c r="Q159" s="3"/>
      <c r="R159" s="3"/>
    </row>
    <row r="160" spans="1:18" ht="15.6" x14ac:dyDescent="0.3">
      <c r="A160" s="288" t="s">
        <v>13</v>
      </c>
      <c r="B160" s="289"/>
      <c r="C160" s="289"/>
      <c r="D160" s="308"/>
      <c r="E160" s="289"/>
      <c r="F160" s="289"/>
      <c r="G160" s="289"/>
      <c r="H160" s="289"/>
      <c r="I160" s="289"/>
      <c r="J160" s="289"/>
      <c r="K160" s="289"/>
      <c r="L160" s="289"/>
      <c r="M160" s="287"/>
    </row>
    <row r="161" spans="1:14" s="267" customFormat="1" ht="15.6" x14ac:dyDescent="0.3">
      <c r="A161" s="313" t="s">
        <v>139</v>
      </c>
      <c r="B161" s="289"/>
      <c r="C161" s="289"/>
      <c r="D161" s="289"/>
      <c r="E161" s="289"/>
      <c r="F161" s="289"/>
      <c r="G161" s="289"/>
      <c r="H161" s="289"/>
      <c r="I161" s="289"/>
      <c r="J161" s="289"/>
      <c r="K161" s="289"/>
      <c r="L161" s="289"/>
      <c r="M161" s="287"/>
      <c r="N161" s="285"/>
    </row>
    <row r="162" spans="1:14" s="267" customFormat="1" ht="15.6" x14ac:dyDescent="0.3">
      <c r="A162" s="314" t="s">
        <v>68</v>
      </c>
      <c r="B162" s="289"/>
      <c r="C162" s="289"/>
      <c r="D162" s="289"/>
      <c r="E162" s="289"/>
      <c r="F162" s="289"/>
      <c r="G162" s="289"/>
      <c r="H162" s="289"/>
      <c r="I162" s="289"/>
      <c r="J162" s="289"/>
      <c r="K162" s="289"/>
      <c r="L162" s="289"/>
      <c r="M162" s="287"/>
      <c r="N162" s="285"/>
    </row>
    <row r="163" spans="1:14" s="267" customFormat="1" ht="15.6" x14ac:dyDescent="0.3">
      <c r="A163" s="313" t="s">
        <v>145</v>
      </c>
      <c r="B163" s="289"/>
      <c r="C163" s="289"/>
      <c r="D163" s="289"/>
      <c r="E163" s="289"/>
      <c r="F163" s="289"/>
      <c r="G163" s="289"/>
      <c r="H163" s="289"/>
      <c r="I163" s="289"/>
      <c r="J163" s="289"/>
      <c r="K163" s="289"/>
      <c r="L163" s="289"/>
      <c r="M163" s="287"/>
      <c r="N163" s="285"/>
    </row>
    <row r="164" spans="1:14" s="267" customFormat="1" ht="15.6" x14ac:dyDescent="0.3">
      <c r="A164" s="314" t="s">
        <v>69</v>
      </c>
      <c r="B164" s="289"/>
      <c r="C164" s="289"/>
      <c r="D164" s="289"/>
      <c r="E164" s="289"/>
      <c r="F164" s="289"/>
      <c r="G164" s="289"/>
      <c r="H164" s="289"/>
      <c r="I164" s="289"/>
      <c r="J164" s="289"/>
      <c r="K164" s="289"/>
      <c r="L164" s="289"/>
      <c r="M164" s="287"/>
      <c r="N164" s="285"/>
    </row>
    <row r="165" spans="1:14" s="267" customFormat="1" ht="15.6" x14ac:dyDescent="0.3">
      <c r="A165" s="325" t="s">
        <v>137</v>
      </c>
      <c r="B165" s="289"/>
      <c r="C165" s="289"/>
      <c r="D165" s="289"/>
      <c r="E165" s="289"/>
      <c r="F165" s="289"/>
      <c r="G165" s="289"/>
      <c r="H165" s="289"/>
      <c r="I165" s="289"/>
      <c r="J165" s="289"/>
      <c r="K165" s="289"/>
      <c r="L165" s="289"/>
      <c r="M165" s="287"/>
      <c r="N165" s="285"/>
    </row>
    <row r="166" spans="1:14" s="267" customFormat="1" ht="15.6" x14ac:dyDescent="0.3">
      <c r="A166" s="313" t="s">
        <v>47</v>
      </c>
      <c r="B166" s="289"/>
      <c r="C166" s="289"/>
      <c r="D166" s="289"/>
      <c r="E166" s="289"/>
      <c r="F166" s="289"/>
      <c r="G166" s="289"/>
      <c r="H166" s="289"/>
      <c r="I166" s="289"/>
      <c r="J166" s="289"/>
      <c r="K166" s="289"/>
      <c r="L166" s="289"/>
      <c r="M166" s="287"/>
      <c r="N166" s="285"/>
    </row>
    <row r="167" spans="1:14" s="267" customFormat="1" ht="15.6" x14ac:dyDescent="0.3">
      <c r="A167" s="311" t="s">
        <v>71</v>
      </c>
      <c r="B167" s="289"/>
      <c r="C167" s="289"/>
      <c r="D167" s="289"/>
      <c r="E167" s="289"/>
      <c r="F167" s="289"/>
      <c r="G167" s="289"/>
      <c r="H167" s="289"/>
      <c r="I167" s="289"/>
      <c r="J167" s="289"/>
      <c r="K167" s="289"/>
      <c r="L167" s="289"/>
      <c r="M167" s="287"/>
      <c r="N167" s="285"/>
    </row>
    <row r="168" spans="1:14" ht="15.6" x14ac:dyDescent="0.3">
      <c r="A168" s="311" t="s">
        <v>84</v>
      </c>
      <c r="B168" s="289"/>
      <c r="C168" s="289"/>
      <c r="D168" s="289"/>
      <c r="E168" s="289"/>
      <c r="F168" s="289"/>
      <c r="G168" s="289"/>
      <c r="H168" s="289"/>
      <c r="I168" s="289"/>
      <c r="J168" s="289"/>
      <c r="K168" s="289"/>
      <c r="L168" s="289"/>
      <c r="M168" s="287"/>
    </row>
    <row r="169" spans="1:14" ht="15.6" x14ac:dyDescent="0.3">
      <c r="A169" s="315"/>
      <c r="B169" s="289"/>
      <c r="C169" s="289"/>
      <c r="D169" s="289"/>
      <c r="E169" s="289"/>
      <c r="F169" s="289"/>
      <c r="G169" s="289"/>
      <c r="H169" s="289"/>
      <c r="I169" s="289"/>
      <c r="J169" s="289"/>
      <c r="K169" s="289"/>
      <c r="L169" s="289"/>
      <c r="M169" s="287"/>
      <c r="N169" s="262"/>
    </row>
    <row r="170" spans="1:14" ht="15.6" x14ac:dyDescent="0.3">
      <c r="A170" s="315"/>
      <c r="B170" s="289"/>
      <c r="C170" s="289"/>
      <c r="D170" s="289"/>
      <c r="E170" s="289"/>
      <c r="F170" s="289"/>
      <c r="G170" s="289"/>
      <c r="H170" s="289"/>
      <c r="I170" s="289"/>
      <c r="J170" s="289"/>
      <c r="K170" s="289"/>
      <c r="L170" s="289"/>
      <c r="M170" s="287"/>
      <c r="N170" s="262"/>
    </row>
    <row r="171" spans="1:14" ht="15.6" x14ac:dyDescent="0.3">
      <c r="A171" s="315"/>
      <c r="B171" s="289"/>
      <c r="C171" s="289"/>
      <c r="D171" s="289"/>
      <c r="E171" s="289"/>
      <c r="F171" s="289"/>
      <c r="G171" s="289"/>
      <c r="H171" s="289"/>
      <c r="I171" s="289"/>
      <c r="J171" s="289"/>
      <c r="K171" s="289"/>
      <c r="L171" s="289"/>
      <c r="M171" s="287"/>
      <c r="N171" s="262"/>
    </row>
    <row r="172" spans="1:14" ht="15.6" x14ac:dyDescent="0.3">
      <c r="A172" s="315"/>
      <c r="B172" s="289"/>
      <c r="C172" s="289"/>
      <c r="D172" s="289"/>
      <c r="E172" s="289"/>
      <c r="F172" s="289"/>
      <c r="G172" s="289"/>
      <c r="H172" s="289"/>
      <c r="I172" s="289"/>
      <c r="J172" s="289"/>
      <c r="K172" s="289"/>
      <c r="L172" s="289"/>
      <c r="M172" s="287"/>
      <c r="N172" s="262"/>
    </row>
    <row r="173" spans="1:14" ht="15.6" x14ac:dyDescent="0.3">
      <c r="A173" s="315"/>
      <c r="B173" s="289"/>
      <c r="C173" s="289"/>
      <c r="D173" s="289"/>
      <c r="E173" s="289"/>
      <c r="F173" s="289"/>
      <c r="G173" s="289"/>
      <c r="H173" s="289"/>
      <c r="I173" s="289"/>
      <c r="J173" s="289"/>
      <c r="K173" s="289"/>
      <c r="L173" s="289"/>
      <c r="M173" s="287"/>
      <c r="N173" s="262"/>
    </row>
    <row r="174" spans="1:14" ht="15.6" x14ac:dyDescent="0.3">
      <c r="A174" s="315"/>
      <c r="B174" s="289"/>
      <c r="C174" s="289"/>
      <c r="D174" s="289"/>
      <c r="E174" s="289"/>
      <c r="F174" s="289"/>
      <c r="G174" s="289"/>
      <c r="H174" s="289"/>
      <c r="I174" s="289"/>
      <c r="J174" s="289"/>
      <c r="K174" s="289"/>
      <c r="L174" s="289"/>
      <c r="M174" s="287"/>
      <c r="N174" s="262"/>
    </row>
    <row r="175" spans="1:14" ht="15.6" x14ac:dyDescent="0.3">
      <c r="A175" s="315"/>
      <c r="B175" s="289"/>
      <c r="C175" s="289"/>
      <c r="D175" s="289"/>
      <c r="E175" s="289"/>
      <c r="F175" s="289"/>
      <c r="G175" s="289"/>
      <c r="H175" s="289"/>
      <c r="I175" s="289"/>
      <c r="J175" s="289"/>
      <c r="K175" s="289"/>
      <c r="L175" s="289"/>
      <c r="M175" s="287"/>
      <c r="N175" s="262"/>
    </row>
    <row r="176" spans="1:14" ht="15.6" x14ac:dyDescent="0.3">
      <c r="A176" s="315"/>
      <c r="B176" s="289"/>
      <c r="C176" s="289"/>
      <c r="D176" s="289"/>
      <c r="E176" s="289"/>
      <c r="F176" s="289"/>
      <c r="G176" s="289"/>
      <c r="H176" s="289"/>
      <c r="I176" s="289"/>
      <c r="J176" s="289"/>
      <c r="K176" s="289"/>
      <c r="L176" s="289"/>
      <c r="M176" s="287"/>
      <c r="N176" s="262"/>
    </row>
    <row r="177" spans="1:14" ht="15.6" x14ac:dyDescent="0.3">
      <c r="A177" s="315"/>
      <c r="B177" s="289"/>
      <c r="C177" s="289"/>
      <c r="D177" s="289"/>
      <c r="E177" s="289"/>
      <c r="F177" s="289"/>
      <c r="G177" s="289"/>
      <c r="H177" s="289"/>
      <c r="I177" s="289"/>
      <c r="J177" s="289"/>
      <c r="K177" s="289"/>
      <c r="L177" s="289"/>
      <c r="M177" s="287"/>
      <c r="N177" s="262"/>
    </row>
    <row r="178" spans="1:14" ht="15.6" x14ac:dyDescent="0.3">
      <c r="A178" s="315"/>
      <c r="B178" s="289"/>
      <c r="C178" s="289"/>
      <c r="D178" s="289"/>
      <c r="E178" s="289"/>
      <c r="F178" s="289"/>
      <c r="G178" s="289"/>
      <c r="H178" s="289"/>
      <c r="I178" s="289"/>
      <c r="J178" s="289"/>
      <c r="K178" s="289"/>
      <c r="L178" s="289"/>
      <c r="M178" s="287"/>
      <c r="N178" s="262"/>
    </row>
    <row r="179" spans="1:14" ht="15.6" x14ac:dyDescent="0.3">
      <c r="A179" s="315"/>
      <c r="B179" s="326"/>
      <c r="C179" s="326"/>
      <c r="D179" s="326"/>
      <c r="E179" s="326"/>
      <c r="F179" s="326"/>
      <c r="G179" s="326"/>
      <c r="H179" s="326"/>
      <c r="I179" s="326"/>
      <c r="J179" s="326"/>
      <c r="K179" s="326"/>
      <c r="L179" s="326"/>
      <c r="M179" s="287"/>
      <c r="N179" s="262"/>
    </row>
    <row r="180" spans="1:14" ht="15.6" x14ac:dyDescent="0.3">
      <c r="A180" s="315"/>
      <c r="B180" s="326"/>
      <c r="C180" s="326"/>
      <c r="D180" s="326"/>
      <c r="E180" s="326"/>
      <c r="F180" s="326"/>
      <c r="G180" s="326"/>
      <c r="H180" s="326"/>
      <c r="I180" s="326"/>
      <c r="J180" s="326"/>
      <c r="K180" s="326"/>
      <c r="L180" s="326"/>
      <c r="M180" s="287"/>
      <c r="N180" s="262"/>
    </row>
    <row r="181" spans="1:14" ht="15.6" x14ac:dyDescent="0.3">
      <c r="A181" s="315"/>
      <c r="B181" s="326"/>
      <c r="C181" s="326"/>
      <c r="D181" s="326"/>
      <c r="E181" s="326"/>
      <c r="F181" s="326"/>
      <c r="G181" s="326"/>
      <c r="H181" s="326"/>
      <c r="I181" s="326"/>
      <c r="J181" s="326"/>
      <c r="K181" s="326"/>
      <c r="L181" s="326"/>
      <c r="M181" s="287"/>
      <c r="N181" s="262"/>
    </row>
    <row r="182" spans="1:14" ht="15.6" x14ac:dyDescent="0.3">
      <c r="A182" s="315"/>
      <c r="B182" s="326"/>
      <c r="C182" s="326"/>
      <c r="D182" s="326"/>
      <c r="E182" s="326"/>
      <c r="F182" s="326"/>
      <c r="G182" s="326"/>
      <c r="H182" s="326"/>
      <c r="I182" s="326"/>
      <c r="J182" s="326"/>
      <c r="K182" s="326"/>
      <c r="L182" s="326"/>
      <c r="M182" s="287"/>
      <c r="N182" s="262"/>
    </row>
    <row r="183" spans="1:14" ht="15.6" x14ac:dyDescent="0.3">
      <c r="A183" s="315"/>
      <c r="B183" s="289"/>
      <c r="C183" s="289"/>
      <c r="D183" s="289"/>
      <c r="E183" s="289"/>
      <c r="F183" s="289"/>
      <c r="G183" s="289"/>
      <c r="H183" s="289"/>
      <c r="I183" s="289"/>
      <c r="J183" s="289"/>
      <c r="K183" s="289"/>
      <c r="L183" s="289"/>
      <c r="M183" s="287"/>
      <c r="N183" s="262"/>
    </row>
    <row r="184" spans="1:14" ht="15.6" x14ac:dyDescent="0.3">
      <c r="A184" s="315"/>
      <c r="B184" s="326"/>
      <c r="C184" s="326"/>
      <c r="D184" s="326"/>
      <c r="E184" s="326"/>
      <c r="F184" s="326"/>
      <c r="G184" s="326"/>
      <c r="H184" s="326"/>
      <c r="I184" s="326"/>
      <c r="J184" s="326"/>
      <c r="K184" s="326"/>
      <c r="L184" s="326"/>
      <c r="M184" s="287"/>
      <c r="N184" s="262"/>
    </row>
    <row r="185" spans="1:14" ht="15.6" x14ac:dyDescent="0.3">
      <c r="A185" s="301" t="s">
        <v>95</v>
      </c>
      <c r="B185" s="289"/>
      <c r="C185" s="289"/>
      <c r="D185" s="289"/>
      <c r="E185" s="289"/>
      <c r="F185" s="289"/>
      <c r="G185" s="289"/>
      <c r="H185" s="289"/>
      <c r="I185" s="289"/>
      <c r="J185" s="289"/>
      <c r="K185" s="289"/>
      <c r="L185" s="289"/>
      <c r="M185" s="287"/>
    </row>
    <row r="186" spans="1:14" ht="15.6" x14ac:dyDescent="0.3">
      <c r="A186" s="316" t="s">
        <v>74</v>
      </c>
      <c r="B186" s="289"/>
      <c r="C186" s="289"/>
      <c r="D186" s="289"/>
      <c r="E186" s="289"/>
      <c r="F186" s="289"/>
      <c r="G186" s="289"/>
      <c r="H186" s="289"/>
      <c r="I186" s="289"/>
      <c r="J186" s="289"/>
      <c r="K186" s="289"/>
      <c r="L186" s="289"/>
      <c r="M186" s="287"/>
    </row>
    <row r="187" spans="1:14" ht="15.6" x14ac:dyDescent="0.3">
      <c r="A187" s="316" t="s">
        <v>60</v>
      </c>
      <c r="B187" s="289"/>
      <c r="C187" s="289"/>
      <c r="D187" s="289"/>
      <c r="E187" s="289"/>
      <c r="F187" s="289"/>
      <c r="G187" s="289"/>
      <c r="H187" s="289"/>
      <c r="I187" s="289"/>
      <c r="J187" s="289"/>
      <c r="K187" s="289"/>
      <c r="L187" s="289"/>
      <c r="M187" s="287"/>
    </row>
    <row r="188" spans="1:14" ht="15.6" x14ac:dyDescent="0.3">
      <c r="A188" s="317" t="s">
        <v>85</v>
      </c>
      <c r="B188" s="289"/>
      <c r="C188" s="289"/>
      <c r="D188" s="289"/>
      <c r="E188" s="289"/>
      <c r="F188" s="289"/>
      <c r="G188" s="289"/>
      <c r="H188" s="289"/>
      <c r="I188" s="289"/>
      <c r="J188" s="289"/>
      <c r="K188" s="289"/>
      <c r="L188" s="289"/>
      <c r="M188" s="287"/>
    </row>
    <row r="189" spans="1:14" ht="15.6" x14ac:dyDescent="0.3">
      <c r="A189" s="316" t="s">
        <v>96</v>
      </c>
      <c r="B189" s="289"/>
      <c r="C189" s="289"/>
      <c r="D189" s="289"/>
      <c r="E189" s="289"/>
      <c r="F189" s="289"/>
      <c r="G189" s="289"/>
      <c r="H189" s="289"/>
      <c r="I189" s="289"/>
      <c r="J189" s="289"/>
      <c r="K189" s="289"/>
      <c r="L189" s="289"/>
      <c r="M189" s="287"/>
      <c r="N189" s="265"/>
    </row>
    <row r="190" spans="1:14" ht="15.75" customHeight="1" x14ac:dyDescent="0.3">
      <c r="A190" s="316"/>
      <c r="B190" s="289"/>
      <c r="C190" s="289"/>
      <c r="D190" s="289"/>
      <c r="E190" s="289"/>
      <c r="F190" s="289"/>
      <c r="G190" s="289"/>
      <c r="H190" s="289"/>
      <c r="I190" s="289"/>
      <c r="J190" s="289"/>
      <c r="K190" s="289"/>
      <c r="L190" s="289"/>
      <c r="M190" s="287"/>
      <c r="N190" s="265"/>
    </row>
    <row r="191" spans="1:14" ht="15.75" customHeight="1" x14ac:dyDescent="0.3">
      <c r="A191" s="316"/>
      <c r="B191" s="289"/>
      <c r="C191" s="289"/>
      <c r="D191" s="289"/>
      <c r="E191" s="289"/>
      <c r="F191" s="289"/>
      <c r="G191" s="289"/>
      <c r="H191" s="289"/>
      <c r="I191" s="289"/>
      <c r="J191" s="289"/>
      <c r="K191" s="289"/>
      <c r="L191" s="289"/>
      <c r="M191" s="287"/>
      <c r="N191" s="265"/>
    </row>
    <row r="192" spans="1:14" ht="15.75" customHeight="1" x14ac:dyDescent="0.3">
      <c r="A192" s="316"/>
      <c r="B192" s="289"/>
      <c r="C192" s="289"/>
      <c r="D192" s="289"/>
      <c r="E192" s="289"/>
      <c r="F192" s="289"/>
      <c r="G192" s="289"/>
      <c r="H192" s="289"/>
      <c r="I192" s="289"/>
      <c r="J192" s="289"/>
      <c r="K192" s="289"/>
      <c r="L192" s="289"/>
      <c r="M192" s="287"/>
      <c r="N192" s="265"/>
    </row>
    <row r="193" spans="1:14" ht="15.75" customHeight="1" x14ac:dyDescent="0.3">
      <c r="A193" s="316"/>
      <c r="B193" s="289"/>
      <c r="C193" s="289"/>
      <c r="D193" s="289"/>
      <c r="E193" s="289"/>
      <c r="F193" s="289"/>
      <c r="G193" s="289"/>
      <c r="H193" s="289"/>
      <c r="I193" s="289"/>
      <c r="J193" s="289"/>
      <c r="K193" s="289"/>
      <c r="L193" s="289"/>
      <c r="M193" s="287"/>
      <c r="N193" s="265"/>
    </row>
    <row r="194" spans="1:14" ht="15.6" x14ac:dyDescent="0.3">
      <c r="A194" s="316"/>
      <c r="B194" s="289"/>
      <c r="C194" s="289"/>
      <c r="D194" s="289"/>
      <c r="E194" s="289"/>
      <c r="F194" s="289"/>
      <c r="G194" s="289"/>
      <c r="H194" s="289"/>
      <c r="I194" s="289"/>
      <c r="J194" s="289"/>
      <c r="K194" s="289"/>
      <c r="L194" s="289"/>
      <c r="M194" s="287"/>
      <c r="N194" s="265"/>
    </row>
    <row r="195" spans="1:14" ht="15.6" x14ac:dyDescent="0.3">
      <c r="A195" s="316"/>
      <c r="B195" s="289"/>
      <c r="C195" s="289"/>
      <c r="D195" s="289"/>
      <c r="E195" s="289"/>
      <c r="F195" s="289"/>
      <c r="G195" s="289"/>
      <c r="H195" s="289"/>
      <c r="I195" s="289"/>
      <c r="J195" s="289"/>
      <c r="K195" s="289"/>
      <c r="L195" s="289"/>
      <c r="M195" s="287"/>
      <c r="N195" s="265"/>
    </row>
    <row r="196" spans="1:14" ht="15.6" x14ac:dyDescent="0.3">
      <c r="A196" s="316"/>
      <c r="B196" s="289"/>
      <c r="C196" s="289"/>
      <c r="D196" s="289"/>
      <c r="E196" s="289"/>
      <c r="F196" s="289"/>
      <c r="G196" s="289"/>
      <c r="H196" s="289"/>
      <c r="I196" s="289"/>
      <c r="J196" s="289"/>
      <c r="K196" s="289"/>
      <c r="L196" s="289"/>
      <c r="M196" s="287"/>
      <c r="N196" s="265"/>
    </row>
    <row r="197" spans="1:14" ht="15.6" x14ac:dyDescent="0.3">
      <c r="A197" s="316"/>
      <c r="B197" s="289"/>
      <c r="C197" s="289"/>
      <c r="D197" s="289"/>
      <c r="E197" s="289"/>
      <c r="F197" s="289"/>
      <c r="G197" s="289"/>
      <c r="H197" s="289"/>
      <c r="I197" s="289"/>
      <c r="J197" s="289"/>
      <c r="K197" s="289"/>
      <c r="L197" s="289"/>
      <c r="M197" s="287"/>
      <c r="N197" s="265"/>
    </row>
    <row r="198" spans="1:14" ht="15.6" x14ac:dyDescent="0.3">
      <c r="A198" s="316"/>
      <c r="B198" s="289"/>
      <c r="C198" s="289"/>
      <c r="D198" s="289"/>
      <c r="E198" s="289"/>
      <c r="F198" s="289"/>
      <c r="G198" s="289"/>
      <c r="H198" s="289"/>
      <c r="I198" s="289"/>
      <c r="J198" s="289"/>
      <c r="K198" s="289"/>
      <c r="L198" s="289"/>
      <c r="M198" s="287"/>
      <c r="N198" s="265"/>
    </row>
    <row r="199" spans="1:14" ht="15.6" x14ac:dyDescent="0.3">
      <c r="A199" s="316"/>
      <c r="B199" s="289"/>
      <c r="C199" s="289"/>
      <c r="D199" s="289"/>
      <c r="E199" s="289"/>
      <c r="F199" s="289"/>
      <c r="G199" s="289"/>
      <c r="H199" s="289"/>
      <c r="I199" s="289"/>
      <c r="J199" s="289"/>
      <c r="K199" s="289"/>
      <c r="L199" s="289"/>
      <c r="M199" s="287"/>
      <c r="N199" s="265"/>
    </row>
    <row r="200" spans="1:14" ht="15.6" x14ac:dyDescent="0.3">
      <c r="A200" s="316"/>
      <c r="B200" s="289"/>
      <c r="C200" s="289"/>
      <c r="D200" s="289"/>
      <c r="E200" s="289"/>
      <c r="F200" s="289"/>
      <c r="G200" s="289"/>
      <c r="H200" s="289"/>
      <c r="I200" s="289"/>
      <c r="J200" s="289"/>
      <c r="K200" s="289"/>
      <c r="L200" s="289"/>
      <c r="M200" s="287"/>
      <c r="N200" s="265"/>
    </row>
    <row r="201" spans="1:14" ht="15.6" x14ac:dyDescent="0.3">
      <c r="A201" s="316"/>
      <c r="B201" s="289"/>
      <c r="C201" s="289"/>
      <c r="D201" s="289"/>
      <c r="E201" s="289"/>
      <c r="F201" s="289"/>
      <c r="G201" s="289"/>
      <c r="H201" s="289"/>
      <c r="I201" s="289"/>
      <c r="J201" s="289"/>
      <c r="K201" s="289"/>
      <c r="L201" s="289"/>
      <c r="M201" s="287"/>
      <c r="N201" s="265"/>
    </row>
    <row r="202" spans="1:14" ht="15.6" x14ac:dyDescent="0.3">
      <c r="A202" s="316"/>
      <c r="B202" s="289"/>
      <c r="C202" s="289"/>
      <c r="D202" s="289"/>
      <c r="E202" s="289"/>
      <c r="F202" s="289"/>
      <c r="G202" s="289"/>
      <c r="H202" s="289"/>
      <c r="I202" s="289"/>
      <c r="J202" s="289"/>
      <c r="K202" s="289"/>
      <c r="L202" s="289"/>
      <c r="M202" s="287"/>
      <c r="N202" s="265"/>
    </row>
    <row r="203" spans="1:14" ht="15.6" x14ac:dyDescent="0.3">
      <c r="A203" s="316"/>
      <c r="B203" s="326"/>
      <c r="C203" s="326"/>
      <c r="D203" s="326"/>
      <c r="E203" s="326"/>
      <c r="F203" s="326"/>
      <c r="G203" s="326"/>
      <c r="H203" s="326"/>
      <c r="I203" s="326"/>
      <c r="J203" s="326"/>
      <c r="K203" s="326"/>
      <c r="L203" s="326"/>
      <c r="M203" s="287"/>
      <c r="N203" s="265"/>
    </row>
    <row r="204" spans="1:14" ht="15.6" x14ac:dyDescent="0.3">
      <c r="A204" s="316"/>
      <c r="B204" s="326"/>
      <c r="C204" s="326"/>
      <c r="D204" s="326"/>
      <c r="E204" s="326"/>
      <c r="F204" s="326"/>
      <c r="G204" s="326"/>
      <c r="H204" s="326"/>
      <c r="I204" s="326"/>
      <c r="J204" s="326"/>
      <c r="K204" s="326"/>
      <c r="L204" s="326"/>
      <c r="M204" s="287"/>
      <c r="N204" s="265"/>
    </row>
    <row r="205" spans="1:14" ht="15.6" x14ac:dyDescent="0.3">
      <c r="A205" s="316"/>
      <c r="B205" s="289"/>
      <c r="C205" s="289"/>
      <c r="D205" s="289"/>
      <c r="E205" s="289"/>
      <c r="F205" s="289"/>
      <c r="G205" s="289"/>
      <c r="H205" s="289"/>
      <c r="I205" s="289"/>
      <c r="J205" s="289"/>
      <c r="K205" s="289"/>
      <c r="L205" s="289"/>
      <c r="M205" s="287"/>
      <c r="N205" s="265"/>
    </row>
    <row r="206" spans="1:14" ht="15.6" x14ac:dyDescent="0.3">
      <c r="A206" s="316"/>
      <c r="B206" s="326"/>
      <c r="C206" s="326"/>
      <c r="D206" s="326"/>
      <c r="E206" s="326"/>
      <c r="F206" s="326"/>
      <c r="G206" s="326"/>
      <c r="H206" s="326"/>
      <c r="I206" s="326"/>
      <c r="J206" s="326"/>
      <c r="K206" s="326"/>
      <c r="L206" s="326"/>
      <c r="M206" s="287"/>
      <c r="N206" s="265"/>
    </row>
    <row r="207" spans="1:14" ht="15.6" x14ac:dyDescent="0.3">
      <c r="A207" s="316"/>
      <c r="B207" s="326"/>
      <c r="C207" s="326"/>
      <c r="D207" s="326"/>
      <c r="E207" s="326"/>
      <c r="F207" s="326"/>
      <c r="G207" s="326"/>
      <c r="H207" s="326"/>
      <c r="I207" s="326"/>
      <c r="J207" s="326"/>
      <c r="K207" s="326"/>
      <c r="L207" s="326"/>
      <c r="M207" s="287"/>
      <c r="N207" s="265"/>
    </row>
    <row r="208" spans="1:14" ht="15.6" x14ac:dyDescent="0.3">
      <c r="A208" s="316"/>
      <c r="B208" s="326"/>
      <c r="C208" s="326"/>
      <c r="D208" s="326"/>
      <c r="E208" s="326"/>
      <c r="F208" s="326"/>
      <c r="G208" s="326"/>
      <c r="H208" s="326"/>
      <c r="I208" s="326"/>
      <c r="J208" s="326"/>
      <c r="K208" s="326"/>
      <c r="L208" s="326"/>
      <c r="M208" s="287"/>
      <c r="N208" s="265"/>
    </row>
    <row r="209" spans="1:14" ht="15.6" x14ac:dyDescent="0.3">
      <c r="A209" s="316"/>
      <c r="B209" s="326"/>
      <c r="C209" s="326"/>
      <c r="D209" s="326"/>
      <c r="E209" s="326"/>
      <c r="F209" s="326"/>
      <c r="G209" s="326"/>
      <c r="H209" s="326"/>
      <c r="I209" s="326"/>
      <c r="J209" s="326"/>
      <c r="K209" s="326"/>
      <c r="L209" s="326"/>
      <c r="M209" s="287"/>
      <c r="N209" s="265"/>
    </row>
    <row r="210" spans="1:14" ht="15.6" x14ac:dyDescent="0.3">
      <c r="A210" s="316"/>
      <c r="B210" s="326"/>
      <c r="C210" s="326"/>
      <c r="D210" s="326"/>
      <c r="E210" s="326"/>
      <c r="F210" s="326"/>
      <c r="G210" s="326"/>
      <c r="H210" s="326"/>
      <c r="I210" s="326"/>
      <c r="J210" s="326"/>
      <c r="K210" s="326"/>
      <c r="L210" s="326"/>
      <c r="M210" s="287"/>
      <c r="N210" s="265"/>
    </row>
    <row r="211" spans="1:14" ht="15.6" x14ac:dyDescent="0.3">
      <c r="A211" s="316"/>
      <c r="B211" s="326"/>
      <c r="C211" s="326"/>
      <c r="D211" s="326"/>
      <c r="E211" s="326"/>
      <c r="F211" s="326"/>
      <c r="G211" s="326"/>
      <c r="H211" s="326"/>
      <c r="I211" s="326"/>
      <c r="J211" s="326"/>
      <c r="K211" s="326"/>
      <c r="L211" s="326"/>
      <c r="M211" s="287"/>
      <c r="N211" s="265"/>
    </row>
    <row r="212" spans="1:14" ht="15.6" x14ac:dyDescent="0.3">
      <c r="A212" s="301" t="s">
        <v>119</v>
      </c>
      <c r="B212" s="289"/>
      <c r="C212" s="289"/>
      <c r="D212" s="289"/>
      <c r="E212" s="289"/>
      <c r="F212" s="289"/>
      <c r="G212" s="289"/>
      <c r="H212" s="289"/>
      <c r="I212" s="289"/>
      <c r="J212" s="289"/>
      <c r="K212" s="289"/>
      <c r="L212" s="289"/>
      <c r="M212" s="287"/>
      <c r="N212" s="265"/>
    </row>
    <row r="213" spans="1:14" ht="15.6" x14ac:dyDescent="0.3">
      <c r="A213" s="288" t="s">
        <v>49</v>
      </c>
      <c r="B213" s="289"/>
      <c r="C213" s="289"/>
      <c r="D213" s="289"/>
      <c r="E213" s="289"/>
      <c r="F213" s="289"/>
      <c r="G213" s="289"/>
      <c r="H213" s="289"/>
      <c r="I213" s="289"/>
      <c r="J213" s="289"/>
      <c r="K213" s="289"/>
      <c r="L213" s="289"/>
      <c r="M213" s="287"/>
      <c r="N213" s="265"/>
    </row>
    <row r="214" spans="1:14" ht="15.6" x14ac:dyDescent="0.3">
      <c r="A214" s="291" t="s">
        <v>102</v>
      </c>
      <c r="B214" s="289"/>
      <c r="C214" s="289"/>
      <c r="D214" s="289"/>
      <c r="E214" s="289"/>
      <c r="F214" s="289"/>
      <c r="G214" s="289"/>
      <c r="H214" s="289"/>
      <c r="I214" s="289"/>
      <c r="J214" s="289"/>
      <c r="K214" s="289"/>
      <c r="L214" s="289"/>
      <c r="M214" s="287"/>
      <c r="N214" s="265"/>
    </row>
    <row r="215" spans="1:14" ht="15.6" x14ac:dyDescent="0.3">
      <c r="A215" s="289"/>
      <c r="B215" s="289"/>
      <c r="C215" s="289"/>
      <c r="D215" s="289"/>
      <c r="E215" s="289"/>
      <c r="F215" s="289"/>
      <c r="G215" s="289"/>
      <c r="H215" s="289"/>
      <c r="I215" s="289"/>
      <c r="J215" s="289"/>
      <c r="K215" s="289"/>
      <c r="L215" s="289"/>
      <c r="M215" s="287"/>
      <c r="N215" s="265"/>
    </row>
    <row r="216" spans="1:14" ht="15.6" x14ac:dyDescent="0.3">
      <c r="A216" s="289"/>
      <c r="B216" s="289"/>
      <c r="C216" s="289"/>
      <c r="D216" s="289"/>
      <c r="E216" s="289"/>
      <c r="F216" s="289"/>
      <c r="G216" s="289"/>
      <c r="H216" s="289"/>
      <c r="I216" s="289"/>
      <c r="J216" s="289"/>
      <c r="K216" s="289"/>
      <c r="L216" s="289"/>
      <c r="M216" s="287"/>
      <c r="N216" s="265"/>
    </row>
    <row r="217" spans="1:14" ht="15.6" x14ac:dyDescent="0.3">
      <c r="A217" s="289"/>
      <c r="B217" s="289"/>
      <c r="C217" s="289"/>
      <c r="D217" s="289"/>
      <c r="E217" s="289"/>
      <c r="F217" s="289"/>
      <c r="G217" s="289"/>
      <c r="H217" s="289"/>
      <c r="I217" s="289"/>
      <c r="J217" s="289"/>
      <c r="K217" s="289"/>
      <c r="L217" s="289"/>
      <c r="M217" s="287"/>
      <c r="N217" s="265"/>
    </row>
    <row r="218" spans="1:14" ht="15.6" x14ac:dyDescent="0.3">
      <c r="A218" s="289"/>
      <c r="B218" s="289"/>
      <c r="C218" s="289"/>
      <c r="D218" s="289"/>
      <c r="E218" s="289"/>
      <c r="F218" s="289"/>
      <c r="G218" s="289"/>
      <c r="H218" s="289"/>
      <c r="I218" s="289"/>
      <c r="J218" s="289"/>
      <c r="K218" s="289"/>
      <c r="L218" s="289"/>
      <c r="M218" s="287"/>
      <c r="N218" s="265"/>
    </row>
    <row r="219" spans="1:14" ht="15.6" x14ac:dyDescent="0.3">
      <c r="A219" s="289"/>
      <c r="B219" s="289"/>
      <c r="C219" s="289"/>
      <c r="D219" s="289"/>
      <c r="E219" s="289"/>
      <c r="F219" s="289"/>
      <c r="G219" s="289"/>
      <c r="H219" s="289"/>
      <c r="I219" s="289"/>
      <c r="J219" s="289"/>
      <c r="K219" s="289"/>
      <c r="L219" s="289"/>
      <c r="M219" s="287"/>
      <c r="N219" s="265"/>
    </row>
    <row r="220" spans="1:14" ht="15.6" x14ac:dyDescent="0.3">
      <c r="A220" s="326"/>
      <c r="B220" s="326"/>
      <c r="C220" s="326"/>
      <c r="D220" s="326"/>
      <c r="E220" s="326"/>
      <c r="F220" s="326"/>
      <c r="G220" s="326"/>
      <c r="H220" s="326"/>
      <c r="I220" s="326"/>
      <c r="J220" s="326"/>
      <c r="K220" s="326"/>
      <c r="L220" s="326"/>
      <c r="M220" s="287"/>
      <c r="N220" s="265"/>
    </row>
    <row r="221" spans="1:14" ht="15.6" x14ac:dyDescent="0.3">
      <c r="A221" s="326"/>
      <c r="B221" s="326"/>
      <c r="C221" s="326"/>
      <c r="D221" s="326"/>
      <c r="E221" s="326"/>
      <c r="F221" s="326"/>
      <c r="G221" s="326"/>
      <c r="H221" s="326"/>
      <c r="I221" s="326"/>
      <c r="J221" s="326"/>
      <c r="K221" s="326"/>
      <c r="L221" s="326"/>
      <c r="M221" s="287"/>
      <c r="N221" s="265"/>
    </row>
    <row r="222" spans="1:14" ht="15.6" x14ac:dyDescent="0.3">
      <c r="A222" s="318" t="s">
        <v>133</v>
      </c>
      <c r="B222" s="289"/>
      <c r="C222" s="289"/>
      <c r="D222" s="289"/>
      <c r="E222" s="289"/>
      <c r="F222" s="289"/>
      <c r="G222" s="289"/>
      <c r="H222" s="289"/>
      <c r="I222" s="289"/>
      <c r="J222" s="289"/>
      <c r="K222" s="289"/>
      <c r="L222" s="289"/>
      <c r="M222" s="287"/>
      <c r="N222" s="265"/>
    </row>
    <row r="223" spans="1:14" ht="15.6" x14ac:dyDescent="0.3">
      <c r="A223" s="316" t="s">
        <v>104</v>
      </c>
      <c r="B223" s="289"/>
      <c r="C223" s="289"/>
      <c r="D223" s="289"/>
      <c r="E223" s="289"/>
      <c r="F223" s="289"/>
      <c r="G223" s="289"/>
      <c r="H223" s="289"/>
      <c r="I223" s="289"/>
      <c r="J223" s="289"/>
      <c r="K223" s="289"/>
      <c r="L223" s="289"/>
      <c r="M223" s="287"/>
      <c r="N223" s="265"/>
    </row>
    <row r="224" spans="1:14" ht="15.6" x14ac:dyDescent="0.3">
      <c r="A224" s="316" t="s">
        <v>50</v>
      </c>
      <c r="B224" s="289"/>
      <c r="C224" s="289"/>
      <c r="D224" s="289"/>
      <c r="E224" s="289"/>
      <c r="F224" s="289"/>
      <c r="G224" s="289"/>
      <c r="H224" s="289"/>
      <c r="I224" s="289"/>
      <c r="J224" s="289"/>
      <c r="K224" s="289"/>
      <c r="L224" s="289"/>
      <c r="M224" s="287"/>
      <c r="N224" s="265"/>
    </row>
    <row r="225" spans="1:14" ht="15.6" x14ac:dyDescent="0.3">
      <c r="A225" s="316"/>
      <c r="B225" s="289"/>
      <c r="C225" s="289"/>
      <c r="D225" s="289"/>
      <c r="E225" s="289"/>
      <c r="F225" s="289"/>
      <c r="G225" s="289"/>
      <c r="H225" s="289"/>
      <c r="I225" s="289"/>
      <c r="J225" s="289"/>
      <c r="K225" s="289"/>
      <c r="L225" s="289"/>
      <c r="M225" s="287"/>
      <c r="N225" s="265"/>
    </row>
    <row r="226" spans="1:14" ht="15.6" x14ac:dyDescent="0.3">
      <c r="A226" s="316"/>
      <c r="B226" s="289"/>
      <c r="C226" s="289"/>
      <c r="D226" s="289"/>
      <c r="E226" s="289"/>
      <c r="F226" s="289"/>
      <c r="G226" s="289"/>
      <c r="H226" s="289"/>
      <c r="I226" s="289"/>
      <c r="J226" s="289"/>
      <c r="K226" s="289"/>
      <c r="L226" s="289"/>
      <c r="M226" s="287"/>
      <c r="N226" s="265"/>
    </row>
    <row r="227" spans="1:14" ht="15.6" x14ac:dyDescent="0.3">
      <c r="A227" s="316"/>
      <c r="B227" s="289"/>
      <c r="C227" s="289"/>
      <c r="D227" s="289"/>
      <c r="E227" s="289"/>
      <c r="F227" s="289"/>
      <c r="G227" s="289"/>
      <c r="H227" s="289"/>
      <c r="I227" s="289"/>
      <c r="J227" s="289"/>
      <c r="K227" s="289"/>
      <c r="L227" s="289"/>
      <c r="M227" s="287"/>
      <c r="N227" s="265"/>
    </row>
    <row r="228" spans="1:14" ht="15.6" x14ac:dyDescent="0.3">
      <c r="A228" s="316"/>
      <c r="B228" s="289"/>
      <c r="C228" s="289"/>
      <c r="D228" s="289"/>
      <c r="E228" s="289"/>
      <c r="F228" s="289"/>
      <c r="G228" s="289"/>
      <c r="H228" s="289"/>
      <c r="I228" s="289"/>
      <c r="J228" s="289"/>
      <c r="K228" s="289"/>
      <c r="L228" s="289"/>
      <c r="M228" s="287"/>
      <c r="N228" s="265"/>
    </row>
    <row r="229" spans="1:14" ht="15.6" x14ac:dyDescent="0.3">
      <c r="A229" s="316"/>
      <c r="B229" s="289"/>
      <c r="C229" s="289"/>
      <c r="D229" s="289"/>
      <c r="E229" s="289"/>
      <c r="F229" s="289"/>
      <c r="G229" s="289"/>
      <c r="H229" s="289"/>
      <c r="I229" s="289"/>
      <c r="J229" s="289"/>
      <c r="K229" s="289"/>
      <c r="L229" s="289"/>
      <c r="M229" s="287"/>
      <c r="N229" s="265"/>
    </row>
    <row r="230" spans="1:14" ht="15.6" x14ac:dyDescent="0.3">
      <c r="A230" s="316"/>
      <c r="B230" s="289"/>
      <c r="C230" s="289"/>
      <c r="D230" s="289"/>
      <c r="E230" s="289"/>
      <c r="F230" s="289"/>
      <c r="G230" s="289"/>
      <c r="H230" s="289"/>
      <c r="I230" s="289"/>
      <c r="J230" s="289"/>
      <c r="K230" s="289"/>
      <c r="L230" s="289"/>
      <c r="M230" s="287"/>
      <c r="N230" s="265"/>
    </row>
    <row r="231" spans="1:14" ht="15.6" x14ac:dyDescent="0.3">
      <c r="A231" s="316"/>
      <c r="B231" s="289"/>
      <c r="C231" s="289"/>
      <c r="D231" s="289"/>
      <c r="E231" s="289"/>
      <c r="F231" s="289"/>
      <c r="G231" s="289"/>
      <c r="H231" s="289"/>
      <c r="I231" s="289"/>
      <c r="J231" s="289"/>
      <c r="K231" s="289"/>
      <c r="L231" s="289"/>
      <c r="M231" s="287"/>
      <c r="N231" s="265"/>
    </row>
    <row r="232" spans="1:14" ht="15.6" x14ac:dyDescent="0.3">
      <c r="A232" s="316"/>
      <c r="B232" s="289"/>
      <c r="C232" s="289"/>
      <c r="D232" s="289"/>
      <c r="E232" s="289"/>
      <c r="F232" s="289"/>
      <c r="G232" s="289"/>
      <c r="H232" s="289"/>
      <c r="I232" s="289"/>
      <c r="J232" s="289"/>
      <c r="K232" s="289"/>
      <c r="L232" s="289"/>
      <c r="M232" s="287"/>
      <c r="N232" s="265"/>
    </row>
    <row r="233" spans="1:14" ht="15.6" x14ac:dyDescent="0.3">
      <c r="A233" s="316"/>
      <c r="B233" s="289"/>
      <c r="C233" s="289"/>
      <c r="D233" s="289"/>
      <c r="E233" s="289"/>
      <c r="F233" s="289"/>
      <c r="G233" s="289"/>
      <c r="H233" s="289"/>
      <c r="I233" s="289"/>
      <c r="J233" s="289"/>
      <c r="K233" s="289"/>
      <c r="L233" s="289"/>
      <c r="M233" s="287"/>
      <c r="N233" s="265"/>
    </row>
    <row r="234" spans="1:14" ht="15.6" x14ac:dyDescent="0.3">
      <c r="A234" s="316" t="s">
        <v>54</v>
      </c>
      <c r="B234" s="289"/>
      <c r="C234" s="289"/>
      <c r="D234" s="289"/>
      <c r="E234" s="289"/>
      <c r="F234" s="289"/>
      <c r="G234" s="289"/>
      <c r="H234" s="289"/>
      <c r="I234" s="289"/>
      <c r="J234" s="289"/>
      <c r="K234" s="289"/>
      <c r="L234" s="289"/>
      <c r="M234" s="287"/>
      <c r="N234" s="265"/>
    </row>
    <row r="235" spans="1:14" ht="15.6" x14ac:dyDescent="0.3">
      <c r="A235" s="316" t="s">
        <v>53</v>
      </c>
      <c r="B235" s="289"/>
      <c r="C235" s="289"/>
      <c r="D235" s="289"/>
      <c r="E235" s="289"/>
      <c r="F235" s="289"/>
      <c r="G235" s="289"/>
      <c r="H235" s="289"/>
      <c r="I235" s="289"/>
      <c r="J235" s="289"/>
      <c r="K235" s="289"/>
      <c r="L235" s="289"/>
      <c r="M235" s="287"/>
      <c r="N235" s="265"/>
    </row>
    <row r="236" spans="1:14" ht="15.6" x14ac:dyDescent="0.3">
      <c r="A236" s="316"/>
      <c r="B236" s="289"/>
      <c r="C236" s="289"/>
      <c r="D236" s="289"/>
      <c r="E236" s="289"/>
      <c r="F236" s="289"/>
      <c r="G236" s="289"/>
      <c r="H236" s="289"/>
      <c r="I236" s="289"/>
      <c r="J236" s="289"/>
      <c r="K236" s="289"/>
      <c r="L236" s="289"/>
      <c r="M236" s="287"/>
      <c r="N236" s="265"/>
    </row>
    <row r="237" spans="1:14" ht="15.6" x14ac:dyDescent="0.3">
      <c r="A237" s="316"/>
      <c r="B237" s="289"/>
      <c r="C237" s="289"/>
      <c r="D237" s="289"/>
      <c r="E237" s="289"/>
      <c r="F237" s="289"/>
      <c r="G237" s="289"/>
      <c r="H237" s="289"/>
      <c r="I237" s="289"/>
      <c r="J237" s="289"/>
      <c r="K237" s="289"/>
      <c r="L237" s="289"/>
      <c r="M237" s="287"/>
      <c r="N237" s="265"/>
    </row>
    <row r="238" spans="1:14" ht="15.6" x14ac:dyDescent="0.3">
      <c r="A238" s="316"/>
      <c r="B238" s="289"/>
      <c r="C238" s="289"/>
      <c r="D238" s="289"/>
      <c r="E238" s="289"/>
      <c r="F238" s="289"/>
      <c r="G238" s="289"/>
      <c r="H238" s="289"/>
      <c r="I238" s="289"/>
      <c r="J238" s="289"/>
      <c r="K238" s="289"/>
      <c r="L238" s="289"/>
      <c r="M238" s="287"/>
      <c r="N238" s="265"/>
    </row>
    <row r="239" spans="1:14" ht="15.6" x14ac:dyDescent="0.3">
      <c r="A239" s="316"/>
      <c r="B239" s="289"/>
      <c r="C239" s="289"/>
      <c r="D239" s="289"/>
      <c r="E239" s="289"/>
      <c r="F239" s="289"/>
      <c r="G239" s="289"/>
      <c r="H239" s="289"/>
      <c r="I239" s="289"/>
      <c r="J239" s="289"/>
      <c r="K239" s="289"/>
      <c r="L239" s="289"/>
      <c r="M239" s="287"/>
      <c r="N239" s="265"/>
    </row>
    <row r="240" spans="1:14" ht="15.6" x14ac:dyDescent="0.3">
      <c r="A240" s="316"/>
      <c r="B240" s="289"/>
      <c r="C240" s="289"/>
      <c r="D240" s="289"/>
      <c r="E240" s="289"/>
      <c r="F240" s="289"/>
      <c r="G240" s="289"/>
      <c r="H240" s="289"/>
      <c r="I240" s="289"/>
      <c r="J240" s="289"/>
      <c r="K240" s="289"/>
      <c r="L240" s="289"/>
      <c r="M240" s="287"/>
      <c r="N240" s="265"/>
    </row>
    <row r="241" spans="1:14" ht="15.6" x14ac:dyDescent="0.3">
      <c r="A241" s="316"/>
      <c r="B241" s="289"/>
      <c r="C241" s="289"/>
      <c r="D241" s="289"/>
      <c r="E241" s="289"/>
      <c r="F241" s="289"/>
      <c r="G241" s="289"/>
      <c r="H241" s="289"/>
      <c r="I241" s="289"/>
      <c r="J241" s="289"/>
      <c r="K241" s="289"/>
      <c r="L241" s="289"/>
      <c r="M241" s="287"/>
      <c r="N241" s="265"/>
    </row>
    <row r="242" spans="1:14" ht="15.6" x14ac:dyDescent="0.3">
      <c r="A242" s="316"/>
      <c r="B242" s="289"/>
      <c r="C242" s="289"/>
      <c r="D242" s="289"/>
      <c r="E242" s="289"/>
      <c r="F242" s="289"/>
      <c r="G242" s="289"/>
      <c r="H242" s="289"/>
      <c r="I242" s="289"/>
      <c r="J242" s="289"/>
      <c r="K242" s="289"/>
      <c r="L242" s="289"/>
      <c r="M242" s="287"/>
      <c r="N242" s="265"/>
    </row>
    <row r="243" spans="1:14" ht="15.6" x14ac:dyDescent="0.3">
      <c r="A243" s="316"/>
      <c r="B243" s="289"/>
      <c r="C243" s="289"/>
      <c r="D243" s="289"/>
      <c r="E243" s="289"/>
      <c r="F243" s="289"/>
      <c r="G243" s="289"/>
      <c r="H243" s="289"/>
      <c r="I243" s="289"/>
      <c r="J243" s="289"/>
      <c r="K243" s="289"/>
      <c r="L243" s="289"/>
      <c r="M243" s="287"/>
      <c r="N243" s="265"/>
    </row>
    <row r="244" spans="1:14" ht="15.6" x14ac:dyDescent="0.3">
      <c r="A244" s="316"/>
      <c r="B244" s="289"/>
      <c r="C244" s="289"/>
      <c r="D244" s="289"/>
      <c r="E244" s="289"/>
      <c r="F244" s="289"/>
      <c r="G244" s="289"/>
      <c r="H244" s="289"/>
      <c r="I244" s="289"/>
      <c r="J244" s="289"/>
      <c r="K244" s="289"/>
      <c r="L244" s="289"/>
      <c r="M244" s="287"/>
      <c r="N244" s="265"/>
    </row>
    <row r="245" spans="1:14" ht="15.6" x14ac:dyDescent="0.3">
      <c r="A245" s="316"/>
      <c r="B245" s="289"/>
      <c r="C245" s="289"/>
      <c r="D245" s="289"/>
      <c r="E245" s="289"/>
      <c r="F245" s="289"/>
      <c r="G245" s="289"/>
      <c r="H245" s="289"/>
      <c r="I245" s="289"/>
      <c r="J245" s="289"/>
      <c r="K245" s="289"/>
      <c r="L245" s="289"/>
      <c r="M245" s="287"/>
      <c r="N245" s="265"/>
    </row>
    <row r="246" spans="1:14" ht="15.6" x14ac:dyDescent="0.3">
      <c r="A246" s="316"/>
      <c r="B246" s="289"/>
      <c r="C246" s="289"/>
      <c r="D246" s="289"/>
      <c r="E246" s="289"/>
      <c r="F246" s="289"/>
      <c r="G246" s="289"/>
      <c r="H246" s="289"/>
      <c r="I246" s="289"/>
      <c r="J246" s="289"/>
      <c r="K246" s="289"/>
      <c r="L246" s="289"/>
      <c r="M246" s="287"/>
      <c r="N246" s="265"/>
    </row>
    <row r="247" spans="1:14" ht="15.6" x14ac:dyDescent="0.3">
      <c r="A247" s="316"/>
      <c r="B247" s="289"/>
      <c r="C247" s="289"/>
      <c r="D247" s="289"/>
      <c r="E247" s="289"/>
      <c r="F247" s="289"/>
      <c r="G247" s="289"/>
      <c r="H247" s="289"/>
      <c r="I247" s="289"/>
      <c r="J247" s="289"/>
      <c r="K247" s="289"/>
      <c r="L247" s="289"/>
      <c r="M247" s="287"/>
      <c r="N247" s="265"/>
    </row>
    <row r="248" spans="1:14" ht="15.6" x14ac:dyDescent="0.3">
      <c r="A248" s="316"/>
      <c r="B248" s="289"/>
      <c r="C248" s="289"/>
      <c r="D248" s="289"/>
      <c r="E248" s="289"/>
      <c r="F248" s="289"/>
      <c r="G248" s="289"/>
      <c r="H248" s="289"/>
      <c r="I248" s="289"/>
      <c r="J248" s="289"/>
      <c r="K248" s="289"/>
      <c r="L248" s="289"/>
      <c r="M248" s="287"/>
      <c r="N248" s="265"/>
    </row>
    <row r="249" spans="1:14" ht="15.6" x14ac:dyDescent="0.3">
      <c r="A249" s="288"/>
      <c r="B249" s="319"/>
      <c r="C249" s="289"/>
      <c r="D249" s="289"/>
      <c r="E249" s="289"/>
      <c r="F249" s="289"/>
      <c r="G249" s="289"/>
      <c r="H249" s="289"/>
      <c r="I249" s="289"/>
      <c r="J249" s="289"/>
      <c r="K249" s="289"/>
      <c r="L249" s="289"/>
      <c r="M249" s="287"/>
      <c r="N249" s="265"/>
    </row>
    <row r="250" spans="1:14" ht="15.6" x14ac:dyDescent="0.3">
      <c r="A250" s="288"/>
      <c r="B250" s="319"/>
      <c r="C250" s="289"/>
      <c r="D250" s="289"/>
      <c r="E250" s="289"/>
      <c r="F250" s="289"/>
      <c r="G250" s="289"/>
      <c r="H250" s="289"/>
      <c r="I250" s="289"/>
      <c r="J250" s="289"/>
      <c r="K250" s="289"/>
      <c r="L250" s="289"/>
      <c r="M250" s="287"/>
      <c r="N250" s="265"/>
    </row>
    <row r="251" spans="1:14" ht="15.6" x14ac:dyDescent="0.3">
      <c r="A251" s="288"/>
      <c r="B251" s="319"/>
      <c r="C251" s="289"/>
      <c r="D251" s="289"/>
      <c r="E251" s="289"/>
      <c r="F251" s="289"/>
      <c r="G251" s="289"/>
      <c r="H251" s="289"/>
      <c r="I251" s="289"/>
      <c r="J251" s="289"/>
      <c r="K251" s="289"/>
      <c r="L251" s="289"/>
      <c r="M251" s="287"/>
      <c r="N251" s="265"/>
    </row>
    <row r="252" spans="1:14" ht="15.6" x14ac:dyDescent="0.3">
      <c r="A252" s="288"/>
      <c r="B252" s="319"/>
      <c r="C252" s="289"/>
      <c r="D252" s="289"/>
      <c r="E252" s="289"/>
      <c r="F252" s="289"/>
      <c r="G252" s="289"/>
      <c r="H252" s="289"/>
      <c r="I252" s="289"/>
      <c r="J252" s="289"/>
      <c r="K252" s="289"/>
      <c r="L252" s="289"/>
      <c r="M252" s="287"/>
      <c r="N252" s="265"/>
    </row>
    <row r="253" spans="1:14" ht="15.6" x14ac:dyDescent="0.3">
      <c r="A253" s="288"/>
      <c r="B253" s="319"/>
      <c r="C253" s="289"/>
      <c r="D253" s="289"/>
      <c r="E253" s="289"/>
      <c r="F253" s="289"/>
      <c r="G253" s="289"/>
      <c r="H253" s="289"/>
      <c r="I253" s="289"/>
      <c r="J253" s="289"/>
      <c r="K253" s="289"/>
      <c r="L253" s="289"/>
      <c r="M253" s="287"/>
      <c r="N253" s="265"/>
    </row>
    <row r="254" spans="1:14" ht="15.6" x14ac:dyDescent="0.3">
      <c r="A254" s="288"/>
      <c r="B254" s="319"/>
      <c r="C254" s="289"/>
      <c r="D254" s="289"/>
      <c r="E254" s="289"/>
      <c r="F254" s="289"/>
      <c r="G254" s="289"/>
      <c r="H254" s="289"/>
      <c r="I254" s="289"/>
      <c r="J254" s="289"/>
      <c r="K254" s="289"/>
      <c r="L254" s="289"/>
      <c r="M254" s="287"/>
      <c r="N254" s="265"/>
    </row>
    <row r="255" spans="1:14" ht="15.6" x14ac:dyDescent="0.3">
      <c r="A255" s="288"/>
      <c r="B255" s="319"/>
      <c r="C255" s="289"/>
      <c r="D255" s="289"/>
      <c r="E255" s="289"/>
      <c r="F255" s="289"/>
      <c r="G255" s="289"/>
      <c r="H255" s="289"/>
      <c r="I255" s="289"/>
      <c r="J255" s="289"/>
      <c r="K255" s="289"/>
      <c r="L255" s="289"/>
      <c r="M255" s="287"/>
      <c r="N255" s="265"/>
    </row>
    <row r="256" spans="1:14" ht="15.6" x14ac:dyDescent="0.3">
      <c r="A256" s="289"/>
      <c r="B256" s="289"/>
      <c r="C256" s="289"/>
      <c r="D256" s="289"/>
      <c r="E256" s="289"/>
      <c r="F256" s="289"/>
      <c r="G256" s="289"/>
      <c r="H256" s="289"/>
      <c r="I256" s="289"/>
      <c r="J256" s="289"/>
      <c r="K256" s="289"/>
      <c r="L256" s="289"/>
      <c r="M256" s="287"/>
      <c r="N256" s="265"/>
    </row>
    <row r="257" spans="1:14" ht="15.6" x14ac:dyDescent="0.3">
      <c r="A257" s="326"/>
      <c r="B257" s="326"/>
      <c r="C257" s="326"/>
      <c r="D257" s="326"/>
      <c r="E257" s="326"/>
      <c r="F257" s="326"/>
      <c r="G257" s="326"/>
      <c r="H257" s="326"/>
      <c r="I257" s="326"/>
      <c r="J257" s="326"/>
      <c r="K257" s="326"/>
      <c r="L257" s="326"/>
      <c r="M257" s="287"/>
      <c r="N257" s="265"/>
    </row>
    <row r="258" spans="1:14" ht="15.6" x14ac:dyDescent="0.3">
      <c r="A258" s="326"/>
      <c r="B258" s="326"/>
      <c r="C258" s="326"/>
      <c r="D258" s="326"/>
      <c r="E258" s="326"/>
      <c r="F258" s="326"/>
      <c r="G258" s="326"/>
      <c r="H258" s="326"/>
      <c r="I258" s="326"/>
      <c r="J258" s="326"/>
      <c r="K258" s="326"/>
      <c r="L258" s="326"/>
      <c r="M258" s="287"/>
      <c r="N258" s="265"/>
    </row>
    <row r="259" spans="1:14" ht="15.6" x14ac:dyDescent="0.3">
      <c r="A259" s="301" t="s">
        <v>120</v>
      </c>
      <c r="B259" s="289"/>
      <c r="C259" s="289"/>
      <c r="D259" s="289"/>
      <c r="E259" s="289"/>
      <c r="F259" s="289"/>
      <c r="G259" s="289"/>
      <c r="H259" s="289"/>
      <c r="I259" s="289"/>
      <c r="J259" s="289"/>
      <c r="K259" s="289"/>
      <c r="L259" s="289"/>
      <c r="M259" s="287"/>
      <c r="N259" s="265"/>
    </row>
    <row r="260" spans="1:14" ht="15.6" x14ac:dyDescent="0.3">
      <c r="A260" s="291" t="s">
        <v>125</v>
      </c>
      <c r="B260" s="289"/>
      <c r="C260" s="289"/>
      <c r="D260" s="289"/>
      <c r="E260" s="289"/>
      <c r="F260" s="289"/>
      <c r="G260" s="289"/>
      <c r="H260" s="289"/>
      <c r="I260" s="289"/>
      <c r="J260" s="289"/>
      <c r="K260" s="289"/>
      <c r="L260" s="289"/>
      <c r="M260" s="287"/>
      <c r="N260" s="265"/>
    </row>
    <row r="261" spans="1:14" ht="15.6" x14ac:dyDescent="0.3">
      <c r="A261" s="320" t="s">
        <v>126</v>
      </c>
      <c r="B261" s="320"/>
      <c r="C261" s="289"/>
      <c r="D261" s="289"/>
      <c r="E261" s="289"/>
      <c r="F261" s="289"/>
      <c r="G261" s="289"/>
      <c r="H261" s="289"/>
      <c r="I261" s="289"/>
      <c r="J261" s="289"/>
      <c r="K261" s="289"/>
      <c r="L261" s="289"/>
      <c r="M261" s="287"/>
      <c r="N261" s="265"/>
    </row>
    <row r="262" spans="1:14" ht="15.6" x14ac:dyDescent="0.3">
      <c r="A262" s="320" t="s">
        <v>127</v>
      </c>
      <c r="B262" s="320"/>
      <c r="C262" s="289"/>
      <c r="D262" s="289"/>
      <c r="E262" s="289"/>
      <c r="F262" s="289"/>
      <c r="G262" s="289"/>
      <c r="H262" s="289"/>
      <c r="I262" s="289"/>
      <c r="J262" s="289"/>
      <c r="K262" s="289"/>
      <c r="L262" s="289"/>
      <c r="M262" s="287"/>
      <c r="N262" s="265"/>
    </row>
    <row r="263" spans="1:14" ht="15.6" x14ac:dyDescent="0.3">
      <c r="A263" s="320"/>
      <c r="B263" s="320"/>
      <c r="C263" s="289"/>
      <c r="D263" s="289"/>
      <c r="E263" s="289"/>
      <c r="F263" s="289"/>
      <c r="G263" s="289"/>
      <c r="H263" s="289"/>
      <c r="I263" s="289"/>
      <c r="J263" s="289"/>
      <c r="K263" s="289"/>
      <c r="L263" s="289"/>
      <c r="M263" s="287"/>
      <c r="N263" s="265"/>
    </row>
    <row r="264" spans="1:14" ht="15.6" x14ac:dyDescent="0.3">
      <c r="A264" s="320" t="s">
        <v>128</v>
      </c>
      <c r="B264" s="289"/>
      <c r="C264" s="289"/>
      <c r="D264" s="289"/>
      <c r="E264" s="289"/>
      <c r="F264" s="289"/>
      <c r="G264" s="289"/>
      <c r="H264" s="289"/>
      <c r="I264" s="289"/>
      <c r="J264" s="289"/>
      <c r="K264" s="289"/>
      <c r="L264" s="289"/>
      <c r="M264" s="287"/>
      <c r="N264" s="265"/>
    </row>
    <row r="265" spans="1:14" ht="15.6" x14ac:dyDescent="0.3">
      <c r="A265" s="320" t="s">
        <v>129</v>
      </c>
      <c r="B265" s="289"/>
      <c r="C265" s="289"/>
      <c r="D265" s="289"/>
      <c r="E265" s="289"/>
      <c r="F265" s="289"/>
      <c r="G265" s="289"/>
      <c r="H265" s="289"/>
      <c r="I265" s="289"/>
      <c r="J265" s="289"/>
      <c r="K265" s="289"/>
      <c r="L265" s="289"/>
      <c r="M265" s="287"/>
      <c r="N265" s="265"/>
    </row>
    <row r="266" spans="1:14" ht="15.6" x14ac:dyDescent="0.3">
      <c r="A266" s="320"/>
      <c r="B266" s="289"/>
      <c r="C266" s="289"/>
      <c r="D266" s="289"/>
      <c r="E266" s="289"/>
      <c r="F266" s="289"/>
      <c r="G266" s="289"/>
      <c r="H266" s="289"/>
      <c r="I266" s="289"/>
      <c r="J266" s="289"/>
      <c r="K266" s="289"/>
      <c r="L266" s="289"/>
      <c r="M266" s="287"/>
      <c r="N266" s="265"/>
    </row>
    <row r="267" spans="1:14" ht="15.6" x14ac:dyDescent="0.3">
      <c r="A267" s="320" t="s">
        <v>135</v>
      </c>
      <c r="B267" s="289"/>
      <c r="C267" s="289"/>
      <c r="D267" s="289"/>
      <c r="E267" s="289"/>
      <c r="F267" s="289"/>
      <c r="G267" s="289"/>
      <c r="H267" s="289"/>
      <c r="I267" s="289"/>
      <c r="J267" s="289"/>
      <c r="K267" s="289"/>
      <c r="L267" s="289"/>
      <c r="M267" s="287"/>
      <c r="N267" s="265"/>
    </row>
    <row r="268" spans="1:14" ht="15.6" x14ac:dyDescent="0.3">
      <c r="A268" s="326" t="s">
        <v>138</v>
      </c>
      <c r="B268" s="289"/>
      <c r="C268" s="289"/>
      <c r="D268" s="289"/>
      <c r="E268" s="289"/>
      <c r="F268" s="289"/>
      <c r="G268" s="289"/>
      <c r="H268" s="289"/>
      <c r="I268" s="289"/>
      <c r="J268" s="289"/>
      <c r="K268" s="289"/>
      <c r="L268" s="289"/>
      <c r="M268" s="287"/>
      <c r="N268" s="265"/>
    </row>
    <row r="269" spans="1:14" ht="15.6" x14ac:dyDescent="0.3">
      <c r="A269" s="320" t="s">
        <v>130</v>
      </c>
      <c r="B269" s="289"/>
      <c r="C269" s="289"/>
      <c r="D269" s="289"/>
      <c r="E269" s="289"/>
      <c r="F269" s="289"/>
      <c r="G269" s="289"/>
      <c r="H269" s="289"/>
      <c r="I269" s="289"/>
      <c r="J269" s="289"/>
      <c r="K269" s="289"/>
      <c r="L269" s="289"/>
      <c r="M269" s="287"/>
      <c r="N269" s="265"/>
    </row>
  </sheetData>
  <sheetProtection password="CC12" sheet="1" objects="1" scenarios="1"/>
  <mergeCells count="1">
    <mergeCell ref="A1:M1"/>
  </mergeCells>
  <pageMargins left="0.19685039370078741" right="0.19685039370078741" top="0.54166666666666663" bottom="0.39370078740157483" header="0.31496062992125984" footer="0.31496062992125984"/>
  <pageSetup paperSize="5" scale="65" fitToHeight="4" orientation="portrait" r:id="rId1"/>
  <headerFooter>
    <oddHeader>&amp;C&amp;"-,Bold"&amp;14Provincial Wage Enhancement Application Instructions - Child Care Centre &amp; Home Visitors (2018)</oddHeader>
    <oddFooter>Page &amp;P of &amp;N</oddFooter>
  </headerFooter>
  <rowBreaks count="3" manualBreakCount="3">
    <brk id="89" max="12" man="1"/>
    <brk id="159" max="12" man="1"/>
    <brk id="235" max="1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90"/>
  <sheetViews>
    <sheetView zoomScale="80" zoomScaleNormal="80" workbookViewId="0">
      <selection activeCell="L164" sqref="L164"/>
    </sheetView>
  </sheetViews>
  <sheetFormatPr defaultColWidth="8.88671875" defaultRowHeight="14.4" x14ac:dyDescent="0.3"/>
  <cols>
    <col min="1" max="1" width="9" style="265" customWidth="1"/>
    <col min="2" max="2" width="1.88671875" style="265" customWidth="1"/>
    <col min="3" max="3" width="4.44140625" style="265" customWidth="1"/>
    <col min="4" max="5" width="10.44140625" style="265" customWidth="1"/>
    <col min="6" max="6" width="16.88671875" style="265" customWidth="1"/>
    <col min="7" max="7" width="28.109375" style="265" customWidth="1"/>
    <col min="8" max="8" width="12" style="265" customWidth="1"/>
    <col min="9" max="9" width="19.44140625" style="265" customWidth="1"/>
    <col min="10" max="10" width="25.109375" style="265" customWidth="1"/>
    <col min="11" max="11" width="12.109375" style="265" customWidth="1"/>
    <col min="12" max="12" width="11.5546875" style="265" customWidth="1"/>
    <col min="13" max="13" width="16.88671875" style="265" customWidth="1"/>
    <col min="14" max="14" width="15.88671875" style="265" customWidth="1"/>
    <col min="15" max="15" width="16.44140625" style="265" customWidth="1"/>
    <col min="16" max="16" width="16" style="265" customWidth="1"/>
    <col min="17" max="17" width="18.109375" style="265" customWidth="1"/>
    <col min="18" max="18" width="3" style="265" customWidth="1"/>
    <col min="19" max="19" width="6" style="21" hidden="1" customWidth="1"/>
    <col min="20" max="22" width="12.5546875" style="21" hidden="1" customWidth="1"/>
    <col min="23" max="23" width="6.44140625" style="235" hidden="1" customWidth="1"/>
    <col min="24" max="24" width="7.109375" style="235" hidden="1" customWidth="1"/>
    <col min="25" max="25" width="17.5546875" style="236" hidden="1" customWidth="1"/>
    <col min="26" max="26" width="13" style="235" hidden="1" customWidth="1"/>
    <col min="27" max="27" width="10.5546875" style="21" hidden="1" customWidth="1"/>
    <col min="28" max="28" width="11.44140625" style="21" hidden="1" customWidth="1"/>
    <col min="29" max="29" width="10.5546875" style="265" hidden="1" customWidth="1"/>
    <col min="30" max="30" width="9.5546875" style="265" hidden="1" customWidth="1"/>
    <col min="31" max="31" width="8.88671875" style="265" hidden="1" customWidth="1"/>
    <col min="32" max="32" width="9.5546875" style="265" hidden="1" customWidth="1"/>
    <col min="33" max="33" width="8.88671875" style="265" hidden="1" customWidth="1"/>
    <col min="34" max="34" width="10.5546875" style="265" hidden="1" customWidth="1"/>
    <col min="35" max="36" width="8.88671875" style="265" hidden="1" customWidth="1"/>
    <col min="37" max="37" width="0" style="265" hidden="1" customWidth="1"/>
    <col min="38" max="16384" width="8.88671875" style="265"/>
  </cols>
  <sheetData>
    <row r="1" spans="1:27" s="265" customFormat="1" ht="15" x14ac:dyDescent="0.25">
      <c r="A1" s="90" t="s">
        <v>63</v>
      </c>
      <c r="B1" s="90"/>
      <c r="C1" s="91"/>
      <c r="D1" s="91"/>
      <c r="E1" s="91"/>
      <c r="F1" s="91"/>
      <c r="G1" s="91"/>
      <c r="H1" s="91"/>
      <c r="I1" s="91"/>
      <c r="J1" s="91"/>
      <c r="K1" s="91"/>
      <c r="L1" s="91"/>
      <c r="M1" s="91"/>
      <c r="N1" s="91"/>
      <c r="O1" s="91"/>
      <c r="P1" s="91"/>
      <c r="Q1" s="91"/>
      <c r="R1" s="92"/>
      <c r="S1" s="160" t="s">
        <v>61</v>
      </c>
      <c r="T1" s="21"/>
      <c r="U1" s="21"/>
      <c r="V1" s="21"/>
      <c r="W1" s="189"/>
      <c r="X1" s="189"/>
      <c r="Y1" s="190"/>
      <c r="Z1" s="189"/>
      <c r="AA1" s="21"/>
    </row>
    <row r="2" spans="1:27" s="2" customFormat="1" ht="21" x14ac:dyDescent="0.4">
      <c r="A2" s="5"/>
      <c r="B2" s="58"/>
      <c r="C2" s="83" t="s">
        <v>155</v>
      </c>
      <c r="D2" s="83"/>
      <c r="E2" s="83"/>
      <c r="F2" s="83"/>
      <c r="G2" s="83"/>
      <c r="H2" s="83"/>
      <c r="I2" s="83"/>
      <c r="J2" s="83"/>
      <c r="K2" s="83"/>
      <c r="L2" s="83"/>
      <c r="M2" s="83"/>
      <c r="N2" s="83"/>
      <c r="O2" s="83"/>
      <c r="P2" s="83"/>
      <c r="Q2" s="83"/>
      <c r="R2" s="6"/>
      <c r="S2" s="93"/>
      <c r="W2" s="191"/>
      <c r="X2" s="191"/>
      <c r="Y2" s="191"/>
      <c r="Z2" s="191"/>
    </row>
    <row r="3" spans="1:27" s="21" customFormat="1" x14ac:dyDescent="0.3">
      <c r="A3" s="59"/>
      <c r="B3" s="59"/>
      <c r="C3" s="451"/>
      <c r="D3" s="451"/>
      <c r="E3" s="451"/>
      <c r="F3" s="451"/>
      <c r="G3" s="451"/>
      <c r="H3" s="451"/>
      <c r="I3" s="451"/>
      <c r="J3" s="451"/>
      <c r="K3" s="451"/>
      <c r="L3" s="94"/>
      <c r="M3" s="94"/>
      <c r="N3" s="94"/>
      <c r="O3" s="94"/>
      <c r="P3" s="94"/>
      <c r="Q3" s="24"/>
      <c r="R3" s="43"/>
      <c r="S3" s="84"/>
      <c r="W3" s="192"/>
      <c r="X3" s="192"/>
      <c r="Y3" s="193"/>
      <c r="Z3" s="192"/>
    </row>
    <row r="4" spans="1:27" s="265" customFormat="1" x14ac:dyDescent="0.3">
      <c r="A4" s="59"/>
      <c r="B4" s="59"/>
      <c r="C4" s="44"/>
      <c r="D4" s="95"/>
      <c r="E4" s="95"/>
      <c r="F4" s="95"/>
      <c r="G4" s="95"/>
      <c r="H4" s="95"/>
      <c r="I4" s="10"/>
      <c r="J4" s="10"/>
      <c r="K4" s="10"/>
      <c r="L4" s="10"/>
      <c r="M4" s="10"/>
      <c r="N4" s="10"/>
      <c r="O4" s="10"/>
      <c r="P4" s="10"/>
      <c r="Q4" s="11"/>
      <c r="R4" s="9"/>
      <c r="S4" s="47"/>
      <c r="T4" s="21"/>
      <c r="U4" s="21"/>
      <c r="V4" s="21"/>
      <c r="W4" s="194"/>
      <c r="X4" s="194"/>
      <c r="Y4" s="195"/>
      <c r="Z4" s="194"/>
      <c r="AA4" s="21"/>
    </row>
    <row r="5" spans="1:27" s="265" customFormat="1" ht="15.75" x14ac:dyDescent="0.25">
      <c r="A5" s="59"/>
      <c r="B5" s="59"/>
      <c r="C5" s="31"/>
      <c r="D5" s="99" t="s">
        <v>37</v>
      </c>
      <c r="E5" s="24"/>
      <c r="F5" s="24"/>
      <c r="G5" s="24"/>
      <c r="H5" s="24"/>
      <c r="I5" s="24"/>
      <c r="J5" s="24"/>
      <c r="K5" s="24"/>
      <c r="L5" s="8"/>
      <c r="M5" s="8"/>
      <c r="N5" s="8"/>
      <c r="O5" s="8"/>
      <c r="P5" s="8"/>
      <c r="Q5" s="12"/>
      <c r="R5" s="9"/>
      <c r="S5" s="47"/>
      <c r="T5" s="21"/>
      <c r="U5" s="21"/>
      <c r="V5" s="21"/>
      <c r="W5" s="189"/>
      <c r="X5" s="196"/>
      <c r="Y5" s="197"/>
      <c r="Z5" s="196"/>
      <c r="AA5" s="23"/>
    </row>
    <row r="6" spans="1:27" s="265" customFormat="1" ht="15.75" x14ac:dyDescent="0.25">
      <c r="A6" s="59"/>
      <c r="B6" s="59"/>
      <c r="C6" s="31"/>
      <c r="D6" s="98" t="s">
        <v>35</v>
      </c>
      <c r="E6" s="77"/>
      <c r="F6" s="77"/>
      <c r="G6" s="82"/>
      <c r="H6" s="82"/>
      <c r="I6" s="452"/>
      <c r="J6" s="452"/>
      <c r="K6" s="28"/>
      <c r="L6" s="13"/>
      <c r="M6" s="13"/>
      <c r="N6" s="8"/>
      <c r="O6" s="20"/>
      <c r="P6" s="20"/>
      <c r="Q6" s="17"/>
      <c r="R6" s="9"/>
      <c r="S6" s="47"/>
      <c r="T6" s="21"/>
      <c r="U6" s="21"/>
      <c r="V6" s="21"/>
      <c r="W6" s="198"/>
      <c r="X6" s="199"/>
      <c r="Y6" s="200"/>
      <c r="Z6" s="196"/>
      <c r="AA6" s="270"/>
    </row>
    <row r="7" spans="1:27" s="265" customFormat="1" ht="15.75" x14ac:dyDescent="0.25">
      <c r="A7" s="59"/>
      <c r="B7" s="59"/>
      <c r="C7" s="31"/>
      <c r="D7" s="98" t="s">
        <v>0</v>
      </c>
      <c r="E7" s="77"/>
      <c r="F7" s="77"/>
      <c r="G7" s="82"/>
      <c r="H7" s="82"/>
      <c r="I7" s="452"/>
      <c r="J7" s="452"/>
      <c r="K7" s="28"/>
      <c r="L7" s="13"/>
      <c r="M7" s="13"/>
      <c r="N7" s="20"/>
      <c r="O7" s="8"/>
      <c r="P7" s="8"/>
      <c r="Q7" s="12"/>
      <c r="R7" s="9"/>
      <c r="S7" s="47"/>
      <c r="T7" s="21"/>
      <c r="U7" s="21"/>
      <c r="V7" s="21"/>
      <c r="W7" s="198"/>
      <c r="X7" s="199"/>
      <c r="Y7" s="200"/>
      <c r="Z7" s="196"/>
      <c r="AA7" s="23"/>
    </row>
    <row r="8" spans="1:27" s="265" customFormat="1" ht="15.75" x14ac:dyDescent="0.25">
      <c r="A8" s="59"/>
      <c r="B8" s="59"/>
      <c r="C8" s="31"/>
      <c r="D8" s="98" t="s">
        <v>31</v>
      </c>
      <c r="E8" s="77"/>
      <c r="F8" s="82"/>
      <c r="G8" s="82"/>
      <c r="H8" s="82"/>
      <c r="I8" s="452"/>
      <c r="J8" s="452"/>
      <c r="K8" s="158"/>
      <c r="L8" s="13"/>
      <c r="M8" s="13"/>
      <c r="N8" s="20"/>
      <c r="O8" s="8"/>
      <c r="P8" s="8"/>
      <c r="Q8" s="12"/>
      <c r="R8" s="9"/>
      <c r="S8" s="47"/>
      <c r="T8" s="21"/>
      <c r="U8" s="21"/>
      <c r="V8" s="21"/>
      <c r="W8" s="198"/>
      <c r="X8" s="199"/>
      <c r="Y8" s="200"/>
      <c r="Z8" s="196"/>
      <c r="AA8" s="21"/>
    </row>
    <row r="9" spans="1:27" s="265" customFormat="1" ht="15.75" x14ac:dyDescent="0.25">
      <c r="A9" s="59"/>
      <c r="B9" s="59"/>
      <c r="C9" s="31"/>
      <c r="D9" s="98" t="s">
        <v>16</v>
      </c>
      <c r="E9" s="77"/>
      <c r="F9" s="77"/>
      <c r="G9" s="82"/>
      <c r="H9" s="82"/>
      <c r="I9" s="452"/>
      <c r="J9" s="452"/>
      <c r="K9" s="28"/>
      <c r="L9" s="13"/>
      <c r="M9" s="13"/>
      <c r="N9" s="8"/>
      <c r="O9" s="8"/>
      <c r="P9" s="8"/>
      <c r="Q9" s="12"/>
      <c r="R9" s="9"/>
      <c r="S9" s="47"/>
      <c r="T9" s="21"/>
      <c r="U9" s="21"/>
      <c r="V9" s="21"/>
      <c r="W9" s="198"/>
      <c r="X9" s="199"/>
      <c r="Y9" s="200"/>
      <c r="Z9" s="196"/>
      <c r="AA9" s="21"/>
    </row>
    <row r="10" spans="1:27" s="265" customFormat="1" ht="15.75" x14ac:dyDescent="0.25">
      <c r="A10" s="59"/>
      <c r="B10" s="59"/>
      <c r="C10" s="31"/>
      <c r="D10" s="161" t="s">
        <v>36</v>
      </c>
      <c r="E10" s="28"/>
      <c r="F10" s="28"/>
      <c r="G10" s="81"/>
      <c r="H10" s="81"/>
      <c r="I10" s="452"/>
      <c r="J10" s="452"/>
      <c r="K10" s="28"/>
      <c r="L10" s="13"/>
      <c r="M10" s="13"/>
      <c r="N10" s="8"/>
      <c r="O10" s="8"/>
      <c r="P10" s="8"/>
      <c r="Q10" s="12"/>
      <c r="R10" s="9"/>
      <c r="S10" s="47"/>
      <c r="T10" s="21"/>
      <c r="U10" s="21"/>
      <c r="V10" s="21"/>
      <c r="W10" s="201"/>
      <c r="X10" s="199"/>
      <c r="Y10" s="200"/>
      <c r="Z10" s="196"/>
      <c r="AA10" s="21"/>
    </row>
    <row r="11" spans="1:27" s="265" customFormat="1" ht="15.75" x14ac:dyDescent="0.25">
      <c r="A11" s="59"/>
      <c r="B11" s="59"/>
      <c r="C11" s="31"/>
      <c r="D11" s="78"/>
      <c r="E11" s="78"/>
      <c r="F11" s="78"/>
      <c r="G11" s="78"/>
      <c r="H11" s="78"/>
      <c r="I11" s="452"/>
      <c r="J11" s="452"/>
      <c r="K11" s="28"/>
      <c r="L11" s="13"/>
      <c r="M11" s="13"/>
      <c r="N11" s="8"/>
      <c r="O11" s="67"/>
      <c r="P11" s="67"/>
      <c r="Q11" s="12"/>
      <c r="R11" s="9"/>
      <c r="S11" s="47"/>
      <c r="T11" s="21"/>
      <c r="U11" s="21"/>
      <c r="V11" s="21"/>
      <c r="W11" s="202"/>
      <c r="X11" s="199"/>
      <c r="Y11" s="200"/>
      <c r="Z11" s="196"/>
      <c r="AA11" s="21"/>
    </row>
    <row r="12" spans="1:27" s="265" customFormat="1" ht="15.75" x14ac:dyDescent="0.25">
      <c r="A12" s="59"/>
      <c r="B12" s="59"/>
      <c r="C12" s="31"/>
      <c r="D12" s="78"/>
      <c r="E12" s="78"/>
      <c r="F12" s="78"/>
      <c r="G12" s="78"/>
      <c r="H12" s="78"/>
      <c r="I12" s="452"/>
      <c r="J12" s="452"/>
      <c r="K12" s="28"/>
      <c r="L12" s="13"/>
      <c r="M12" s="13"/>
      <c r="N12" s="8"/>
      <c r="O12" s="8"/>
      <c r="P12" s="8"/>
      <c r="Q12" s="12"/>
      <c r="R12" s="9"/>
      <c r="S12" s="47"/>
      <c r="T12" s="21"/>
      <c r="U12" s="21"/>
      <c r="V12" s="21"/>
      <c r="W12" s="202"/>
      <c r="X12" s="199"/>
      <c r="Y12" s="200"/>
      <c r="Z12" s="196"/>
      <c r="AA12" s="21"/>
    </row>
    <row r="13" spans="1:27" s="265" customFormat="1" ht="15" x14ac:dyDescent="0.25">
      <c r="A13" s="59"/>
      <c r="B13" s="59"/>
      <c r="C13" s="35"/>
      <c r="D13" s="25"/>
      <c r="E13" s="25"/>
      <c r="F13" s="25"/>
      <c r="G13" s="25"/>
      <c r="H13" s="25"/>
      <c r="I13" s="26"/>
      <c r="J13" s="27"/>
      <c r="K13" s="27"/>
      <c r="L13" s="14"/>
      <c r="M13" s="14"/>
      <c r="N13" s="14"/>
      <c r="O13" s="14"/>
      <c r="P13" s="14"/>
      <c r="Q13" s="15"/>
      <c r="R13" s="9"/>
      <c r="S13" s="47"/>
      <c r="T13" s="21"/>
      <c r="U13" s="21"/>
      <c r="V13" s="21"/>
      <c r="W13" s="202"/>
      <c r="X13" s="196"/>
      <c r="Y13" s="197"/>
      <c r="Z13" s="196"/>
      <c r="AA13" s="21"/>
    </row>
    <row r="14" spans="1:27" s="265" customFormat="1" ht="15" x14ac:dyDescent="0.25">
      <c r="A14" s="59"/>
      <c r="B14" s="59"/>
      <c r="C14" s="24"/>
      <c r="D14" s="78"/>
      <c r="E14" s="78"/>
      <c r="F14" s="78"/>
      <c r="G14" s="78"/>
      <c r="H14" s="78"/>
      <c r="I14" s="28"/>
      <c r="J14" s="24"/>
      <c r="K14" s="24"/>
      <c r="L14" s="8"/>
      <c r="M14" s="8"/>
      <c r="N14" s="8"/>
      <c r="O14" s="8"/>
      <c r="P14" s="8"/>
      <c r="Q14" s="8"/>
      <c r="R14" s="9"/>
      <c r="S14" s="47"/>
      <c r="T14" s="21"/>
      <c r="U14" s="21"/>
      <c r="V14" s="21"/>
      <c r="W14" s="202"/>
      <c r="X14" s="196"/>
      <c r="Y14" s="197"/>
      <c r="Z14" s="196"/>
      <c r="AA14" s="21"/>
    </row>
    <row r="15" spans="1:27" s="265" customFormat="1" ht="15" x14ac:dyDescent="0.25">
      <c r="A15" s="59"/>
      <c r="B15" s="59"/>
      <c r="C15" s="44"/>
      <c r="D15" s="79"/>
      <c r="E15" s="79"/>
      <c r="F15" s="79"/>
      <c r="G15" s="79"/>
      <c r="H15" s="79"/>
      <c r="I15" s="29"/>
      <c r="J15" s="30"/>
      <c r="K15" s="30"/>
      <c r="L15" s="16"/>
      <c r="M15" s="16"/>
      <c r="N15" s="16"/>
      <c r="O15" s="16"/>
      <c r="P15" s="16"/>
      <c r="Q15" s="11"/>
      <c r="R15" s="9"/>
      <c r="S15" s="47"/>
      <c r="T15" s="21"/>
      <c r="U15" s="21"/>
      <c r="V15" s="21"/>
      <c r="W15" s="202"/>
      <c r="X15" s="196"/>
      <c r="Y15" s="197"/>
      <c r="Z15" s="196"/>
      <c r="AA15" s="21"/>
    </row>
    <row r="16" spans="1:27" s="265" customFormat="1" ht="15.75" x14ac:dyDescent="0.25">
      <c r="A16" s="59"/>
      <c r="B16" s="59"/>
      <c r="C16" s="31"/>
      <c r="D16" s="99" t="s">
        <v>8</v>
      </c>
      <c r="E16" s="78"/>
      <c r="F16" s="78"/>
      <c r="G16" s="78"/>
      <c r="H16" s="78"/>
      <c r="I16" s="28"/>
      <c r="J16" s="24"/>
      <c r="K16" s="24"/>
      <c r="L16" s="8"/>
      <c r="M16" s="8"/>
      <c r="N16" s="8"/>
      <c r="O16" s="8"/>
      <c r="P16" s="8"/>
      <c r="Q16" s="12"/>
      <c r="R16" s="9"/>
      <c r="S16" s="47"/>
      <c r="T16" s="21"/>
      <c r="U16" s="21"/>
      <c r="V16" s="21"/>
      <c r="W16" s="202"/>
      <c r="X16" s="196"/>
      <c r="Y16" s="197"/>
      <c r="Z16" s="196"/>
      <c r="AA16" s="21"/>
    </row>
    <row r="17" spans="1:26" ht="15.75" x14ac:dyDescent="0.25">
      <c r="A17" s="59"/>
      <c r="B17" s="59"/>
      <c r="C17" s="31"/>
      <c r="D17" s="161" t="s">
        <v>3</v>
      </c>
      <c r="E17" s="77"/>
      <c r="F17" s="77"/>
      <c r="G17" s="82"/>
      <c r="H17" s="82"/>
      <c r="I17" s="452"/>
      <c r="J17" s="452"/>
      <c r="K17" s="28"/>
      <c r="L17" s="13"/>
      <c r="M17" s="13"/>
      <c r="N17" s="13"/>
      <c r="O17" s="8"/>
      <c r="P17" s="8"/>
      <c r="Q17" s="12"/>
      <c r="R17" s="9"/>
      <c r="S17" s="47"/>
      <c r="W17" s="198"/>
      <c r="X17" s="199"/>
      <c r="Y17" s="200"/>
      <c r="Z17" s="203"/>
    </row>
    <row r="18" spans="1:26" ht="15.75" x14ac:dyDescent="0.25">
      <c r="A18" s="59"/>
      <c r="B18" s="59"/>
      <c r="C18" s="31"/>
      <c r="D18" s="161" t="s">
        <v>4</v>
      </c>
      <c r="E18" s="77"/>
      <c r="F18" s="77"/>
      <c r="G18" s="82"/>
      <c r="H18" s="82"/>
      <c r="I18" s="456"/>
      <c r="J18" s="456"/>
      <c r="K18" s="28"/>
      <c r="L18" s="13"/>
      <c r="M18" s="13"/>
      <c r="N18" s="8"/>
      <c r="O18" s="8"/>
      <c r="P18" s="8"/>
      <c r="Q18" s="12"/>
      <c r="R18" s="9"/>
      <c r="S18" s="47"/>
      <c r="W18" s="198"/>
      <c r="X18" s="199"/>
      <c r="Y18" s="200"/>
      <c r="Z18" s="196"/>
    </row>
    <row r="19" spans="1:26" ht="15.75" x14ac:dyDescent="0.25">
      <c r="A19" s="59"/>
      <c r="B19" s="59"/>
      <c r="C19" s="31"/>
      <c r="D19" s="161" t="s">
        <v>1</v>
      </c>
      <c r="E19" s="77"/>
      <c r="F19" s="77"/>
      <c r="G19" s="82"/>
      <c r="H19" s="82"/>
      <c r="I19" s="457"/>
      <c r="J19" s="456"/>
      <c r="K19" s="159"/>
      <c r="L19" s="13"/>
      <c r="M19" s="13"/>
      <c r="N19" s="8"/>
      <c r="O19" s="8"/>
      <c r="P19" s="8"/>
      <c r="Q19" s="12"/>
      <c r="R19" s="9"/>
      <c r="S19" s="47"/>
      <c r="W19" s="198"/>
      <c r="X19" s="199"/>
      <c r="Y19" s="200"/>
      <c r="Z19" s="196"/>
    </row>
    <row r="20" spans="1:26" ht="15" x14ac:dyDescent="0.25">
      <c r="A20" s="59"/>
      <c r="B20" s="59"/>
      <c r="C20" s="35"/>
      <c r="D20" s="27"/>
      <c r="E20" s="27"/>
      <c r="F20" s="27"/>
      <c r="G20" s="27"/>
      <c r="H20" s="27"/>
      <c r="I20" s="27"/>
      <c r="J20" s="27"/>
      <c r="K20" s="27"/>
      <c r="L20" s="14"/>
      <c r="M20" s="14"/>
      <c r="N20" s="14"/>
      <c r="O20" s="14"/>
      <c r="P20" s="14"/>
      <c r="Q20" s="15"/>
      <c r="R20" s="9"/>
      <c r="S20" s="47"/>
      <c r="W20" s="189"/>
      <c r="X20" s="196"/>
      <c r="Y20" s="197"/>
      <c r="Z20" s="196"/>
    </row>
    <row r="21" spans="1:26" ht="15" x14ac:dyDescent="0.25">
      <c r="A21" s="59"/>
      <c r="B21" s="59"/>
      <c r="C21" s="24"/>
      <c r="D21" s="24"/>
      <c r="E21" s="24"/>
      <c r="F21" s="24"/>
      <c r="G21" s="24"/>
      <c r="H21" s="24"/>
      <c r="I21" s="8"/>
      <c r="J21" s="8"/>
      <c r="K21" s="8"/>
      <c r="L21" s="8"/>
      <c r="M21" s="8"/>
      <c r="N21" s="8"/>
      <c r="O21" s="8"/>
      <c r="P21" s="8"/>
      <c r="Q21" s="8"/>
      <c r="R21" s="9"/>
      <c r="S21" s="47"/>
      <c r="W21" s="196"/>
      <c r="X21" s="196"/>
      <c r="Y21" s="197"/>
      <c r="Z21" s="196"/>
    </row>
    <row r="22" spans="1:26" ht="15" x14ac:dyDescent="0.25">
      <c r="A22" s="59"/>
      <c r="B22" s="59"/>
      <c r="C22" s="44"/>
      <c r="D22" s="30"/>
      <c r="E22" s="30"/>
      <c r="F22" s="30"/>
      <c r="G22" s="30"/>
      <c r="H22" s="30"/>
      <c r="I22" s="16"/>
      <c r="J22" s="16"/>
      <c r="K22" s="16"/>
      <c r="L22" s="16"/>
      <c r="M22" s="162"/>
      <c r="N22" s="162"/>
      <c r="O22" s="162"/>
      <c r="P22" s="162"/>
      <c r="Q22" s="163"/>
      <c r="R22" s="9"/>
      <c r="S22" s="47"/>
      <c r="W22" s="196"/>
      <c r="X22" s="196"/>
      <c r="Y22" s="197"/>
      <c r="Z22" s="196"/>
    </row>
    <row r="23" spans="1:26" ht="15.75" x14ac:dyDescent="0.25">
      <c r="A23" s="59"/>
      <c r="B23" s="59"/>
      <c r="C23" s="31"/>
      <c r="D23" s="99" t="s">
        <v>38</v>
      </c>
      <c r="E23" s="101"/>
      <c r="F23" s="101"/>
      <c r="G23" s="101"/>
      <c r="H23" s="101"/>
      <c r="I23" s="101"/>
      <c r="J23" s="101"/>
      <c r="K23" s="154"/>
      <c r="L23" s="184"/>
      <c r="M23" s="168"/>
      <c r="N23" s="164"/>
      <c r="O23" s="164"/>
      <c r="P23" s="164"/>
      <c r="Q23" s="32"/>
      <c r="R23" s="9"/>
      <c r="S23" s="47"/>
      <c r="W23" s="204"/>
      <c r="X23" s="189"/>
      <c r="Y23" s="205"/>
      <c r="Z23" s="204"/>
    </row>
    <row r="24" spans="1:26" ht="15.75" x14ac:dyDescent="0.25">
      <c r="A24" s="59"/>
      <c r="B24" s="59"/>
      <c r="C24" s="31"/>
      <c r="D24" s="161" t="s">
        <v>161</v>
      </c>
      <c r="E24" s="105"/>
      <c r="F24" s="105"/>
      <c r="G24" s="105"/>
      <c r="H24" s="105"/>
      <c r="I24" s="105"/>
      <c r="J24" s="104"/>
      <c r="K24" s="154"/>
      <c r="L24" s="185"/>
      <c r="M24" s="169"/>
      <c r="N24" s="164"/>
      <c r="O24" s="164"/>
      <c r="P24" s="170"/>
      <c r="Q24" s="33"/>
      <c r="R24" s="9"/>
      <c r="S24" s="47"/>
      <c r="W24" s="188"/>
      <c r="X24" s="189"/>
      <c r="Y24" s="205"/>
      <c r="Z24" s="204"/>
    </row>
    <row r="25" spans="1:26" ht="15.75" x14ac:dyDescent="0.25">
      <c r="A25" s="59"/>
      <c r="B25" s="59"/>
      <c r="C25" s="31"/>
      <c r="D25" s="161" t="s">
        <v>64</v>
      </c>
      <c r="E25" s="105"/>
      <c r="F25" s="105"/>
      <c r="G25" s="105"/>
      <c r="H25" s="105"/>
      <c r="I25" s="105"/>
      <c r="J25" s="104"/>
      <c r="K25" s="185"/>
      <c r="L25" s="186"/>
      <c r="M25" s="169"/>
      <c r="N25" s="164"/>
      <c r="O25" s="164"/>
      <c r="P25" s="170"/>
      <c r="Q25" s="32"/>
      <c r="R25" s="9"/>
      <c r="S25" s="47"/>
      <c r="W25" s="188"/>
      <c r="X25" s="189"/>
      <c r="Y25" s="205"/>
      <c r="Z25" s="204"/>
    </row>
    <row r="26" spans="1:26" ht="15.75" x14ac:dyDescent="0.25">
      <c r="A26" s="59"/>
      <c r="B26" s="59"/>
      <c r="C26" s="31"/>
      <c r="D26" s="161" t="s">
        <v>75</v>
      </c>
      <c r="E26" s="102"/>
      <c r="F26" s="102"/>
      <c r="G26" s="102"/>
      <c r="H26" s="102"/>
      <c r="I26" s="102"/>
      <c r="J26" s="103"/>
      <c r="K26" s="185"/>
      <c r="L26" s="185"/>
      <c r="M26" s="169"/>
      <c r="N26" s="164"/>
      <c r="O26" s="164"/>
      <c r="P26" s="170"/>
      <c r="Q26" s="32"/>
      <c r="R26" s="9"/>
      <c r="S26" s="47"/>
      <c r="W26" s="188"/>
      <c r="X26" s="189"/>
      <c r="Y26" s="205"/>
      <c r="Z26" s="204"/>
    </row>
    <row r="27" spans="1:26" ht="15.75" x14ac:dyDescent="0.25">
      <c r="A27" s="59"/>
      <c r="B27" s="59"/>
      <c r="C27" s="31"/>
      <c r="D27" s="161" t="s">
        <v>76</v>
      </c>
      <c r="E27" s="102"/>
      <c r="F27" s="102"/>
      <c r="G27" s="102"/>
      <c r="H27" s="102"/>
      <c r="I27" s="102"/>
      <c r="J27" s="103"/>
      <c r="K27" s="34"/>
      <c r="L27" s="34"/>
      <c r="M27" s="169"/>
      <c r="N27" s="164"/>
      <c r="O27" s="164"/>
      <c r="P27" s="170"/>
      <c r="Q27" s="32"/>
      <c r="R27" s="9"/>
      <c r="S27" s="47"/>
      <c r="W27" s="188"/>
      <c r="X27" s="189"/>
      <c r="Y27" s="205"/>
      <c r="Z27" s="204"/>
    </row>
    <row r="28" spans="1:26" ht="15" x14ac:dyDescent="0.25">
      <c r="A28" s="59"/>
      <c r="B28" s="59"/>
      <c r="C28" s="35"/>
      <c r="D28" s="36"/>
      <c r="E28" s="36"/>
      <c r="F28" s="36"/>
      <c r="G28" s="36"/>
      <c r="H28" s="36"/>
      <c r="I28" s="37"/>
      <c r="J28" s="38"/>
      <c r="K28" s="38"/>
      <c r="L28" s="27"/>
      <c r="M28" s="165"/>
      <c r="N28" s="165"/>
      <c r="O28" s="165"/>
      <c r="P28" s="165"/>
      <c r="Q28" s="166"/>
      <c r="R28" s="9"/>
      <c r="S28" s="47"/>
      <c r="W28" s="206"/>
      <c r="X28" s="189"/>
      <c r="Y28" s="190"/>
      <c r="Z28" s="189"/>
    </row>
    <row r="29" spans="1:26" ht="15" x14ac:dyDescent="0.25">
      <c r="A29" s="59"/>
      <c r="B29" s="59"/>
      <c r="C29" s="24"/>
      <c r="D29" s="76"/>
      <c r="E29" s="76"/>
      <c r="F29" s="76"/>
      <c r="G29" s="76"/>
      <c r="H29" s="76"/>
      <c r="I29" s="34"/>
      <c r="J29" s="77"/>
      <c r="K29" s="77"/>
      <c r="L29" s="24"/>
      <c r="M29" s="167"/>
      <c r="N29" s="167"/>
      <c r="O29" s="167"/>
      <c r="P29" s="167"/>
      <c r="Q29" s="167"/>
      <c r="R29" s="9"/>
      <c r="S29" s="47"/>
      <c r="W29" s="206"/>
      <c r="X29" s="189"/>
      <c r="Y29" s="190"/>
      <c r="Z29" s="189"/>
    </row>
    <row r="30" spans="1:26" ht="15" x14ac:dyDescent="0.25">
      <c r="A30" s="59"/>
      <c r="B30" s="59"/>
      <c r="C30" s="44"/>
      <c r="D30" s="79"/>
      <c r="E30" s="79"/>
      <c r="F30" s="79"/>
      <c r="G30" s="79"/>
      <c r="H30" s="79"/>
      <c r="I30" s="29"/>
      <c r="J30" s="30"/>
      <c r="K30" s="30"/>
      <c r="L30" s="16"/>
      <c r="M30" s="16"/>
      <c r="N30" s="16"/>
      <c r="O30" s="16"/>
      <c r="P30" s="16"/>
      <c r="Q30" s="11"/>
      <c r="R30" s="9"/>
      <c r="S30" s="47"/>
      <c r="W30" s="206"/>
      <c r="X30" s="189"/>
      <c r="Y30" s="190"/>
      <c r="Z30" s="189"/>
    </row>
    <row r="31" spans="1:26" ht="16.5" thickBot="1" x14ac:dyDescent="0.3">
      <c r="A31" s="59"/>
      <c r="B31" s="59"/>
      <c r="C31" s="31"/>
      <c r="D31" s="99" t="s">
        <v>159</v>
      </c>
      <c r="E31" s="78"/>
      <c r="F31" s="78"/>
      <c r="G31" s="78"/>
      <c r="H31" s="78"/>
      <c r="I31" s="28"/>
      <c r="J31" s="24"/>
      <c r="K31" s="24"/>
      <c r="L31" s="8"/>
      <c r="M31" s="8"/>
      <c r="N31" s="8"/>
      <c r="O31" s="8"/>
      <c r="P31" s="8"/>
      <c r="Q31" s="12"/>
      <c r="R31" s="9"/>
      <c r="S31" s="47"/>
      <c r="W31" s="206"/>
      <c r="X31" s="189"/>
      <c r="Y31" s="190"/>
      <c r="Z31" s="189"/>
    </row>
    <row r="32" spans="1:26" ht="15.75" x14ac:dyDescent="0.25">
      <c r="A32" s="59"/>
      <c r="B32" s="59"/>
      <c r="C32" s="31"/>
      <c r="D32" s="161" t="s">
        <v>89</v>
      </c>
      <c r="E32" s="77"/>
      <c r="F32" s="77"/>
      <c r="G32" s="82"/>
      <c r="H32" s="82"/>
      <c r="I32" s="247"/>
      <c r="J32" s="346">
        <f>SUMPRODUCT(($W$42:$W$141 = 2)*($W$42:$W$141 =2),$AJ$42:$AJ$141)</f>
        <v>0</v>
      </c>
      <c r="K32" s="161"/>
      <c r="L32" s="13"/>
      <c r="M32" s="13"/>
      <c r="N32" s="13"/>
      <c r="O32" s="8"/>
      <c r="P32" s="8"/>
      <c r="Q32" s="12"/>
      <c r="R32" s="9"/>
      <c r="S32" s="47"/>
      <c r="W32" s="206"/>
      <c r="X32" s="189"/>
      <c r="Y32" s="190"/>
      <c r="Z32" s="189"/>
    </row>
    <row r="33" spans="1:36" ht="15.75" x14ac:dyDescent="0.25">
      <c r="A33" s="59"/>
      <c r="B33" s="59"/>
      <c r="C33" s="31"/>
      <c r="D33" s="161" t="s">
        <v>92</v>
      </c>
      <c r="E33" s="77"/>
      <c r="F33" s="77"/>
      <c r="G33" s="82"/>
      <c r="H33" s="82"/>
      <c r="I33" s="247"/>
      <c r="J33" s="347">
        <f>SUMPRODUCT(($W$42:$W$141= 1)*($W$42:$W$141=1),($AJ$42:$AJ$141))</f>
        <v>0</v>
      </c>
      <c r="K33" s="161"/>
      <c r="L33" s="13"/>
      <c r="M33" s="13"/>
      <c r="N33" s="8"/>
      <c r="O33" s="8"/>
      <c r="P33" s="8"/>
      <c r="Q33" s="12"/>
      <c r="R33" s="9"/>
      <c r="S33" s="47"/>
      <c r="W33" s="206"/>
      <c r="X33" s="189"/>
      <c r="Y33" s="190"/>
      <c r="Z33" s="189"/>
    </row>
    <row r="34" spans="1:36" ht="15.75" x14ac:dyDescent="0.25">
      <c r="A34" s="59"/>
      <c r="B34" s="59"/>
      <c r="C34" s="31"/>
      <c r="D34" s="161" t="s">
        <v>90</v>
      </c>
      <c r="E34" s="77"/>
      <c r="F34" s="77"/>
      <c r="G34" s="82"/>
      <c r="H34" s="82"/>
      <c r="I34" s="268"/>
      <c r="J34" s="347">
        <f>SUMPRODUCT(($W$42:$W$141=4)*($W$42:$W$141 =4),($AJ$42:$AJ$141))</f>
        <v>0</v>
      </c>
      <c r="K34" s="161"/>
      <c r="L34" s="13"/>
      <c r="M34" s="13"/>
      <c r="N34" s="8"/>
      <c r="O34" s="8"/>
      <c r="P34" s="8"/>
      <c r="Q34" s="12"/>
      <c r="R34" s="9"/>
      <c r="S34" s="47"/>
      <c r="W34" s="206"/>
      <c r="X34" s="189"/>
      <c r="Y34" s="190"/>
      <c r="Z34" s="189"/>
    </row>
    <row r="35" spans="1:36" ht="16.2" thickBot="1" x14ac:dyDescent="0.35">
      <c r="A35" s="59"/>
      <c r="B35" s="59"/>
      <c r="C35" s="31"/>
      <c r="D35" s="161" t="s">
        <v>91</v>
      </c>
      <c r="E35" s="77"/>
      <c r="F35" s="77"/>
      <c r="G35" s="82"/>
      <c r="H35" s="82"/>
      <c r="I35" s="268"/>
      <c r="J35" s="348">
        <f>SUMPRODUCT(($W$42:$W$141=3)*($W$42:$W$141=3),($AJ$42:$AJ$141))</f>
        <v>0</v>
      </c>
      <c r="K35" s="161"/>
      <c r="L35" s="13"/>
      <c r="M35" s="13"/>
      <c r="N35" s="8"/>
      <c r="O35" s="8"/>
      <c r="P35" s="8"/>
      <c r="Q35" s="12"/>
      <c r="R35" s="9"/>
      <c r="S35" s="47"/>
      <c r="W35" s="206"/>
      <c r="X35" s="189"/>
      <c r="Y35" s="190"/>
      <c r="Z35" s="189"/>
    </row>
    <row r="36" spans="1:36" ht="15.6" x14ac:dyDescent="0.3">
      <c r="A36" s="59"/>
      <c r="B36" s="59"/>
      <c r="C36" s="31"/>
      <c r="D36" s="269" t="s">
        <v>114</v>
      </c>
      <c r="E36" s="77"/>
      <c r="F36" s="77"/>
      <c r="G36" s="82"/>
      <c r="H36" s="82"/>
      <c r="I36" s="268"/>
      <c r="J36" s="161"/>
      <c r="K36" s="161"/>
      <c r="L36" s="13"/>
      <c r="M36" s="13"/>
      <c r="N36" s="8"/>
      <c r="O36" s="8"/>
      <c r="P36" s="8"/>
      <c r="Q36" s="12"/>
      <c r="R36" s="9"/>
      <c r="S36" s="47"/>
      <c r="W36" s="206"/>
      <c r="X36" s="189"/>
      <c r="Y36" s="190"/>
      <c r="Z36" s="189"/>
    </row>
    <row r="37" spans="1:36" x14ac:dyDescent="0.3">
      <c r="A37" s="59"/>
      <c r="B37" s="59"/>
      <c r="C37" s="35"/>
      <c r="D37" s="27"/>
      <c r="E37" s="27"/>
      <c r="F37" s="27"/>
      <c r="G37" s="27"/>
      <c r="H37" s="27"/>
      <c r="I37" s="27"/>
      <c r="J37" s="27"/>
      <c r="K37" s="27"/>
      <c r="L37" s="14"/>
      <c r="M37" s="14"/>
      <c r="N37" s="14"/>
      <c r="O37" s="14"/>
      <c r="P37" s="14"/>
      <c r="Q37" s="15"/>
      <c r="R37" s="9"/>
      <c r="S37" s="47"/>
      <c r="W37" s="206"/>
      <c r="X37" s="189"/>
      <c r="Y37" s="190"/>
      <c r="Z37" s="189"/>
    </row>
    <row r="38" spans="1:36" x14ac:dyDescent="0.3">
      <c r="A38" s="59"/>
      <c r="B38" s="59"/>
      <c r="C38" s="350" t="s">
        <v>160</v>
      </c>
      <c r="D38" s="76"/>
      <c r="E38" s="76"/>
      <c r="F38" s="76"/>
      <c r="G38" s="76"/>
      <c r="H38" s="76"/>
      <c r="I38" s="34"/>
      <c r="J38" s="77"/>
      <c r="K38" s="77"/>
      <c r="L38" s="24"/>
      <c r="M38" s="167"/>
      <c r="N38" s="167"/>
      <c r="O38" s="167"/>
      <c r="P38" s="167"/>
      <c r="Q38" s="167"/>
      <c r="R38" s="9"/>
      <c r="S38" s="47"/>
      <c r="W38" s="206"/>
      <c r="X38" s="189"/>
      <c r="Y38" s="190"/>
      <c r="Z38" s="189"/>
    </row>
    <row r="39" spans="1:36" ht="15.6" x14ac:dyDescent="0.3">
      <c r="A39" s="59"/>
      <c r="B39" s="60"/>
      <c r="C39" s="89" t="s">
        <v>46</v>
      </c>
      <c r="D39" s="106"/>
      <c r="E39" s="107"/>
      <c r="F39" s="107"/>
      <c r="G39" s="107"/>
      <c r="H39" s="107"/>
      <c r="I39" s="107"/>
      <c r="J39" s="107"/>
      <c r="K39" s="108"/>
      <c r="L39" s="156" t="s">
        <v>42</v>
      </c>
      <c r="M39" s="106"/>
      <c r="N39" s="106"/>
      <c r="O39" s="106"/>
      <c r="P39" s="106"/>
      <c r="Q39" s="109"/>
      <c r="R39" s="9"/>
      <c r="S39" s="47"/>
      <c r="W39" s="208"/>
      <c r="X39" s="209"/>
      <c r="Y39" s="209"/>
      <c r="Z39" s="209"/>
    </row>
    <row r="40" spans="1:36" s="1" customFormat="1" ht="121.5" customHeight="1" x14ac:dyDescent="0.3">
      <c r="A40" s="96"/>
      <c r="B40" s="61"/>
      <c r="C40" s="40"/>
      <c r="D40" s="458" t="s">
        <v>2</v>
      </c>
      <c r="E40" s="459"/>
      <c r="F40" s="460"/>
      <c r="G40" s="286" t="s">
        <v>151</v>
      </c>
      <c r="H40" s="110" t="s">
        <v>17</v>
      </c>
      <c r="I40" s="110" t="s">
        <v>105</v>
      </c>
      <c r="J40" s="110" t="s">
        <v>152</v>
      </c>
      <c r="K40" s="110" t="s">
        <v>15</v>
      </c>
      <c r="L40" s="110" t="s">
        <v>5</v>
      </c>
      <c r="M40" s="110" t="s">
        <v>27</v>
      </c>
      <c r="N40" s="246" t="s">
        <v>65</v>
      </c>
      <c r="O40" s="246" t="s">
        <v>62</v>
      </c>
      <c r="P40" s="246" t="s">
        <v>66</v>
      </c>
      <c r="Q40" s="246" t="s">
        <v>29</v>
      </c>
      <c r="R40" s="18"/>
      <c r="S40" s="72"/>
      <c r="T40" s="22"/>
      <c r="U40" s="22"/>
      <c r="V40" s="22"/>
      <c r="W40" s="210"/>
      <c r="X40" s="210"/>
      <c r="Y40" s="211"/>
      <c r="Z40" s="210"/>
      <c r="AA40" s="22"/>
      <c r="AB40" s="22"/>
      <c r="AJ40" s="345" t="s">
        <v>156</v>
      </c>
    </row>
    <row r="41" spans="1:36" s="1" customFormat="1" ht="15.6" x14ac:dyDescent="0.3">
      <c r="A41" s="85" t="s">
        <v>28</v>
      </c>
      <c r="B41" s="61"/>
      <c r="C41" s="51"/>
      <c r="D41" s="111"/>
      <c r="E41" s="112"/>
      <c r="F41" s="113"/>
      <c r="G41" s="114"/>
      <c r="H41" s="115"/>
      <c r="I41" s="115"/>
      <c r="J41" s="115"/>
      <c r="K41" s="115"/>
      <c r="L41" s="115"/>
      <c r="M41" s="115"/>
      <c r="N41" s="115"/>
      <c r="O41" s="115"/>
      <c r="P41" s="116"/>
      <c r="Q41" s="115"/>
      <c r="R41" s="18"/>
      <c r="S41" s="72"/>
      <c r="T41" s="22"/>
      <c r="U41" s="22"/>
      <c r="V41" s="22"/>
      <c r="W41" s="212"/>
      <c r="X41" s="212"/>
      <c r="Y41" s="213"/>
      <c r="Z41" s="212"/>
      <c r="AA41" s="22"/>
      <c r="AB41" s="22"/>
    </row>
    <row r="42" spans="1:36" ht="15.6" x14ac:dyDescent="0.3">
      <c r="A42" s="59" t="str">
        <f t="shared" ref="A42:A105" si="0">IF(OR(D42&lt;&gt;"",H42&lt;&gt;"",I42&lt;&gt;"",J42&lt;&gt;"",K42&lt;&gt;""),"Show","Hide")</f>
        <v>Hide</v>
      </c>
      <c r="B42" s="59"/>
      <c r="C42" s="69">
        <v>1</v>
      </c>
      <c r="D42" s="461"/>
      <c r="E42" s="454"/>
      <c r="F42" s="455"/>
      <c r="G42" s="117"/>
      <c r="H42" s="117"/>
      <c r="I42" s="118"/>
      <c r="J42" s="155"/>
      <c r="K42" s="123"/>
      <c r="L42" s="119" t="str">
        <f>IF(I42&lt;&gt;"",IF(I42&lt;25.08,"Full",IF(I42&gt;27.06,"None","Partial")),"")</f>
        <v/>
      </c>
      <c r="M42" s="120" t="str">
        <f>IF(OR(I42=0,G42="",H42=""),"",IF(I42&gt;27.06,0,MIN(2,(27.07-I42))))</f>
        <v/>
      </c>
      <c r="N42" s="261" t="str">
        <f>IFERROR(IF(OR(O42="",P42=""),"",+(O42)/((1754.5)*M42)), " ")</f>
        <v/>
      </c>
      <c r="O42" s="122" t="str">
        <f>IF(OR(I42="",G42="",H42=""),"",J42*M42*K42)</f>
        <v/>
      </c>
      <c r="P42" s="122" t="str">
        <f>IFERROR(IF(OR(J42="",M42=""),"",O42*0.175)," ")</f>
        <v/>
      </c>
      <c r="Q42" s="122">
        <f t="shared" ref="Q42:Q73" si="1">SUM(O42:P42)</f>
        <v>0</v>
      </c>
      <c r="R42" s="19"/>
      <c r="S42" s="71"/>
      <c r="T42" s="54"/>
      <c r="U42" s="54"/>
      <c r="V42" s="54"/>
      <c r="W42" s="172" t="str">
        <f>IF(ISNA(VLOOKUP(H42,$D$185:$E$188,2,FALSE)),"",VLOOKUP(H42,$D$185:$E$188,2,FALSE))</f>
        <v/>
      </c>
      <c r="X42" s="172" t="str">
        <f>IF(ISNA(VLOOKUP($L42,$H$185:$I$187,2,FALSE)),"",VLOOKUP($L42,$H$185:$I$187,2,FALSE))</f>
        <v/>
      </c>
      <c r="Y42" s="173">
        <f>IF(M42&lt;&gt;"",VALUE(M42),0)</f>
        <v>0</v>
      </c>
      <c r="Z42" s="173">
        <f t="shared" ref="Z42:Z105" si="2">IF(N42&lt;&gt;"",VALUE(N42),0)</f>
        <v>0</v>
      </c>
      <c r="AA42" s="49"/>
      <c r="AB42" s="52"/>
      <c r="AC42" s="52"/>
      <c r="AD42" s="53"/>
      <c r="AF42" s="53"/>
      <c r="AH42" s="49"/>
      <c r="AJ42" s="349" t="str">
        <f>IF(I42&lt;27.07," ",1)</f>
        <v xml:space="preserve"> </v>
      </c>
    </row>
    <row r="43" spans="1:36" ht="15.6" x14ac:dyDescent="0.3">
      <c r="A43" s="59" t="str">
        <f t="shared" si="0"/>
        <v>Hide</v>
      </c>
      <c r="B43" s="59"/>
      <c r="C43" s="69">
        <v>2</v>
      </c>
      <c r="D43" s="461"/>
      <c r="E43" s="454"/>
      <c r="F43" s="455"/>
      <c r="G43" s="117"/>
      <c r="H43" s="117"/>
      <c r="I43" s="118"/>
      <c r="J43" s="155"/>
      <c r="K43" s="327"/>
      <c r="L43" s="119" t="str">
        <f t="shared" ref="L43:L106" si="3">IF(I43&lt;&gt;"",IF(I43&lt;25.08,"Full",IF(I43&gt;27.06,"None","Partial")),"")</f>
        <v/>
      </c>
      <c r="M43" s="120" t="str">
        <f>IF(OR(I43=0,G43="",H43=""),"",IF(I43&gt;27.06,0,MIN(2,(27.07-I43))))</f>
        <v/>
      </c>
      <c r="N43" s="261" t="str">
        <f t="shared" ref="N43:N106" si="4">IFERROR(IF(OR(O43="",P43=""),"",+(O43)/((1754.5)*M43)), " ")</f>
        <v/>
      </c>
      <c r="O43" s="122" t="str">
        <f t="shared" ref="O43:O106" si="5">IF(OR(I43="",G43="",H43=""),"",J43*M43*K43)</f>
        <v/>
      </c>
      <c r="P43" s="122" t="str">
        <f t="shared" ref="P43:P106" si="6">IFERROR(IF(OR(J43="",M43=""),"",O43*0.175)," ")</f>
        <v/>
      </c>
      <c r="Q43" s="122">
        <f t="shared" si="1"/>
        <v>0</v>
      </c>
      <c r="R43" s="19"/>
      <c r="S43" s="71"/>
      <c r="T43" s="54"/>
      <c r="U43" s="54"/>
      <c r="V43" s="54"/>
      <c r="W43" s="172" t="str">
        <f t="shared" ref="W43:W106" si="7">IF(ISNA(VLOOKUP(H43,$D$185:$E$188,2,FALSE)),"",VLOOKUP(H43,$D$185:$E$188,2,FALSE))</f>
        <v/>
      </c>
      <c r="X43" s="172" t="str">
        <f t="shared" ref="X43:X106" si="8">IF(ISNA(VLOOKUP($L43,$H$185:$V$187,2,FALSE)),"",VLOOKUP($L43,$H$185:$V$187,2,FALSE))</f>
        <v/>
      </c>
      <c r="Y43" s="173">
        <f t="shared" ref="Y43:Z106" si="9">IF(M43&lt;&gt;"",VALUE(M43),0)</f>
        <v>0</v>
      </c>
      <c r="Z43" s="173">
        <f t="shared" si="2"/>
        <v>0</v>
      </c>
      <c r="AA43" s="49"/>
      <c r="AB43" s="52"/>
      <c r="AC43" s="52"/>
      <c r="AJ43" s="349" t="str">
        <f t="shared" ref="AJ43:AJ106" si="10">IF(I43&lt;27.07,"",1)</f>
        <v/>
      </c>
    </row>
    <row r="44" spans="1:36" ht="15.6" x14ac:dyDescent="0.3">
      <c r="A44" s="59" t="str">
        <f t="shared" si="0"/>
        <v>Hide</v>
      </c>
      <c r="B44" s="59"/>
      <c r="C44" s="69">
        <v>3</v>
      </c>
      <c r="D44" s="453"/>
      <c r="E44" s="454"/>
      <c r="F44" s="455"/>
      <c r="G44" s="117"/>
      <c r="H44" s="117"/>
      <c r="I44" s="118"/>
      <c r="J44" s="155"/>
      <c r="K44" s="123"/>
      <c r="L44" s="119" t="str">
        <f t="shared" si="3"/>
        <v/>
      </c>
      <c r="M44" s="120" t="str">
        <f>IF(OR(I44=0,G44="",H44=""),"",IF(I44&gt;27.06,0,MIN(2,(27.07-I44))))</f>
        <v/>
      </c>
      <c r="N44" s="261" t="str">
        <f t="shared" si="4"/>
        <v/>
      </c>
      <c r="O44" s="122" t="str">
        <f t="shared" si="5"/>
        <v/>
      </c>
      <c r="P44" s="122" t="str">
        <f t="shared" si="6"/>
        <v/>
      </c>
      <c r="Q44" s="122">
        <f t="shared" si="1"/>
        <v>0</v>
      </c>
      <c r="R44" s="19"/>
      <c r="S44" s="71"/>
      <c r="T44" s="54"/>
      <c r="U44" s="54"/>
      <c r="V44" s="54"/>
      <c r="W44" s="172" t="str">
        <f t="shared" si="7"/>
        <v/>
      </c>
      <c r="X44" s="172" t="str">
        <f t="shared" si="8"/>
        <v/>
      </c>
      <c r="Y44" s="173">
        <f t="shared" si="9"/>
        <v>0</v>
      </c>
      <c r="Z44" s="173">
        <f t="shared" si="2"/>
        <v>0</v>
      </c>
      <c r="AA44" s="49"/>
      <c r="AB44" s="52"/>
      <c r="AC44" s="52"/>
      <c r="AJ44" s="349" t="str">
        <f t="shared" si="10"/>
        <v/>
      </c>
    </row>
    <row r="45" spans="1:36" ht="15.6" x14ac:dyDescent="0.3">
      <c r="A45" s="59" t="str">
        <f t="shared" si="0"/>
        <v>Hide</v>
      </c>
      <c r="B45" s="68"/>
      <c r="C45" s="69">
        <v>4</v>
      </c>
      <c r="D45" s="453"/>
      <c r="E45" s="454"/>
      <c r="F45" s="455"/>
      <c r="G45" s="117"/>
      <c r="H45" s="117"/>
      <c r="I45" s="118"/>
      <c r="J45" s="155"/>
      <c r="K45" s="328"/>
      <c r="L45" s="119" t="str">
        <f t="shared" si="3"/>
        <v/>
      </c>
      <c r="M45" s="120" t="str">
        <f>IF(OR(I45=0,G45="",H45=""),"",IF(I45&gt;27.06,0,MIN(2,(27.07-I45))))</f>
        <v/>
      </c>
      <c r="N45" s="261" t="str">
        <f t="shared" si="4"/>
        <v/>
      </c>
      <c r="O45" s="122" t="str">
        <f t="shared" si="5"/>
        <v/>
      </c>
      <c r="P45" s="122" t="str">
        <f t="shared" si="6"/>
        <v/>
      </c>
      <c r="Q45" s="122">
        <f t="shared" si="1"/>
        <v>0</v>
      </c>
      <c r="R45" s="19"/>
      <c r="S45" s="71"/>
      <c r="T45" s="54"/>
      <c r="U45" s="54"/>
      <c r="V45" s="54"/>
      <c r="W45" s="172" t="str">
        <f t="shared" si="7"/>
        <v/>
      </c>
      <c r="X45" s="172" t="str">
        <f t="shared" si="8"/>
        <v/>
      </c>
      <c r="Y45" s="173">
        <f t="shared" si="9"/>
        <v>0</v>
      </c>
      <c r="Z45" s="173">
        <f t="shared" si="2"/>
        <v>0</v>
      </c>
      <c r="AA45" s="49"/>
      <c r="AB45" s="52"/>
      <c r="AC45" s="52"/>
      <c r="AJ45" s="349" t="str">
        <f t="shared" si="10"/>
        <v/>
      </c>
    </row>
    <row r="46" spans="1:36" ht="15.6" x14ac:dyDescent="0.3">
      <c r="A46" s="59" t="str">
        <f t="shared" si="0"/>
        <v>Hide</v>
      </c>
      <c r="B46" s="68"/>
      <c r="C46" s="69">
        <v>5</v>
      </c>
      <c r="D46" s="453"/>
      <c r="E46" s="454"/>
      <c r="F46" s="455"/>
      <c r="G46" s="117"/>
      <c r="H46" s="117"/>
      <c r="I46" s="118"/>
      <c r="J46" s="155"/>
      <c r="K46" s="123"/>
      <c r="L46" s="119" t="str">
        <f t="shared" si="3"/>
        <v/>
      </c>
      <c r="M46" s="120" t="str">
        <f>IF(OR(I46=0,G46="",H46=""),"",IF(I46&gt;27.06,0,MIN(2,(27.07-I46))))</f>
        <v/>
      </c>
      <c r="N46" s="261" t="str">
        <f t="shared" si="4"/>
        <v/>
      </c>
      <c r="O46" s="122" t="str">
        <f t="shared" si="5"/>
        <v/>
      </c>
      <c r="P46" s="122" t="str">
        <f t="shared" si="6"/>
        <v/>
      </c>
      <c r="Q46" s="122">
        <f t="shared" si="1"/>
        <v>0</v>
      </c>
      <c r="R46" s="19"/>
      <c r="S46" s="71"/>
      <c r="T46" s="54"/>
      <c r="U46" s="54"/>
      <c r="V46" s="54"/>
      <c r="W46" s="172" t="str">
        <f t="shared" si="7"/>
        <v/>
      </c>
      <c r="X46" s="172" t="str">
        <f t="shared" si="8"/>
        <v/>
      </c>
      <c r="Y46" s="173">
        <f t="shared" si="9"/>
        <v>0</v>
      </c>
      <c r="Z46" s="173">
        <f t="shared" si="2"/>
        <v>0</v>
      </c>
      <c r="AA46" s="49"/>
      <c r="AB46" s="52"/>
      <c r="AC46" s="52"/>
      <c r="AF46" s="53"/>
      <c r="AJ46" s="349" t="str">
        <f t="shared" si="10"/>
        <v/>
      </c>
    </row>
    <row r="47" spans="1:36" ht="15.6" x14ac:dyDescent="0.3">
      <c r="A47" s="59" t="str">
        <f t="shared" si="0"/>
        <v>Hide</v>
      </c>
      <c r="B47" s="68"/>
      <c r="C47" s="69">
        <v>6</v>
      </c>
      <c r="D47" s="453"/>
      <c r="E47" s="454"/>
      <c r="F47" s="455"/>
      <c r="G47" s="117"/>
      <c r="H47" s="117"/>
      <c r="I47" s="118"/>
      <c r="J47" s="155"/>
      <c r="K47" s="123"/>
      <c r="L47" s="119" t="str">
        <f t="shared" si="3"/>
        <v/>
      </c>
      <c r="M47" s="120" t="str">
        <f t="shared" ref="M47:M110" si="11">IF(OR(I47=0,G47="",H47=""),"",IF(I47&gt;27.06,0,MIN(2,(27.07-I47))))</f>
        <v/>
      </c>
      <c r="N47" s="261" t="str">
        <f t="shared" si="4"/>
        <v/>
      </c>
      <c r="O47" s="122" t="str">
        <f t="shared" si="5"/>
        <v/>
      </c>
      <c r="P47" s="122" t="str">
        <f t="shared" si="6"/>
        <v/>
      </c>
      <c r="Q47" s="122">
        <f t="shared" si="1"/>
        <v>0</v>
      </c>
      <c r="R47" s="19"/>
      <c r="S47" s="71"/>
      <c r="T47" s="54"/>
      <c r="U47" s="54"/>
      <c r="V47" s="54"/>
      <c r="W47" s="172" t="str">
        <f t="shared" si="7"/>
        <v/>
      </c>
      <c r="X47" s="172" t="str">
        <f t="shared" si="8"/>
        <v/>
      </c>
      <c r="Y47" s="173">
        <f t="shared" si="9"/>
        <v>0</v>
      </c>
      <c r="Z47" s="173">
        <f t="shared" si="2"/>
        <v>0</v>
      </c>
      <c r="AA47" s="49"/>
      <c r="AB47" s="52"/>
      <c r="AC47" s="52"/>
      <c r="AF47" s="53"/>
      <c r="AJ47" s="349" t="str">
        <f t="shared" si="10"/>
        <v/>
      </c>
    </row>
    <row r="48" spans="1:36" ht="15.6" x14ac:dyDescent="0.3">
      <c r="A48" s="59" t="str">
        <f t="shared" si="0"/>
        <v>Hide</v>
      </c>
      <c r="B48" s="68"/>
      <c r="C48" s="69">
        <v>7</v>
      </c>
      <c r="D48" s="453"/>
      <c r="E48" s="454"/>
      <c r="F48" s="455"/>
      <c r="G48" s="117"/>
      <c r="H48" s="117"/>
      <c r="I48" s="118"/>
      <c r="J48" s="155"/>
      <c r="K48" s="123"/>
      <c r="L48" s="119" t="str">
        <f t="shared" si="3"/>
        <v/>
      </c>
      <c r="M48" s="120" t="str">
        <f t="shared" si="11"/>
        <v/>
      </c>
      <c r="N48" s="261" t="str">
        <f t="shared" si="4"/>
        <v/>
      </c>
      <c r="O48" s="122" t="str">
        <f t="shared" si="5"/>
        <v/>
      </c>
      <c r="P48" s="122" t="str">
        <f t="shared" si="6"/>
        <v/>
      </c>
      <c r="Q48" s="122">
        <f t="shared" si="1"/>
        <v>0</v>
      </c>
      <c r="R48" s="19"/>
      <c r="S48" s="47"/>
      <c r="T48" s="23"/>
      <c r="U48" s="23"/>
      <c r="V48" s="23"/>
      <c r="W48" s="172" t="str">
        <f t="shared" si="7"/>
        <v/>
      </c>
      <c r="X48" s="172" t="str">
        <f t="shared" si="8"/>
        <v/>
      </c>
      <c r="Y48" s="173">
        <f t="shared" si="9"/>
        <v>0</v>
      </c>
      <c r="Z48" s="173">
        <f t="shared" si="2"/>
        <v>0</v>
      </c>
      <c r="AA48" s="49"/>
      <c r="AB48" s="52"/>
      <c r="AC48" s="49"/>
      <c r="AJ48" s="349" t="str">
        <f t="shared" si="10"/>
        <v/>
      </c>
    </row>
    <row r="49" spans="1:36" ht="15.6" x14ac:dyDescent="0.3">
      <c r="A49" s="59" t="str">
        <f t="shared" si="0"/>
        <v>Hide</v>
      </c>
      <c r="B49" s="68"/>
      <c r="C49" s="69">
        <v>8</v>
      </c>
      <c r="D49" s="453"/>
      <c r="E49" s="454"/>
      <c r="F49" s="455"/>
      <c r="G49" s="117"/>
      <c r="H49" s="117"/>
      <c r="I49" s="118"/>
      <c r="J49" s="155"/>
      <c r="K49" s="123"/>
      <c r="L49" s="119" t="str">
        <f t="shared" si="3"/>
        <v/>
      </c>
      <c r="M49" s="120" t="str">
        <f t="shared" si="11"/>
        <v/>
      </c>
      <c r="N49" s="261" t="str">
        <f t="shared" si="4"/>
        <v/>
      </c>
      <c r="O49" s="122" t="str">
        <f t="shared" si="5"/>
        <v/>
      </c>
      <c r="P49" s="122" t="str">
        <f t="shared" si="6"/>
        <v/>
      </c>
      <c r="Q49" s="122">
        <f t="shared" si="1"/>
        <v>0</v>
      </c>
      <c r="R49" s="19"/>
      <c r="S49" s="73"/>
      <c r="T49" s="23"/>
      <c r="U49" s="23"/>
      <c r="V49" s="23"/>
      <c r="W49" s="172" t="str">
        <f t="shared" si="7"/>
        <v/>
      </c>
      <c r="X49" s="172" t="str">
        <f t="shared" si="8"/>
        <v/>
      </c>
      <c r="Y49" s="173">
        <f t="shared" si="9"/>
        <v>0</v>
      </c>
      <c r="Z49" s="173">
        <f t="shared" si="2"/>
        <v>0</v>
      </c>
      <c r="AA49" s="49"/>
      <c r="AB49" s="52"/>
      <c r="AC49" s="49"/>
      <c r="AJ49" s="349" t="str">
        <f t="shared" si="10"/>
        <v/>
      </c>
    </row>
    <row r="50" spans="1:36" ht="15.6" x14ac:dyDescent="0.3">
      <c r="A50" s="59" t="str">
        <f t="shared" si="0"/>
        <v>Hide</v>
      </c>
      <c r="B50" s="68"/>
      <c r="C50" s="69">
        <v>9</v>
      </c>
      <c r="D50" s="453"/>
      <c r="E50" s="454"/>
      <c r="F50" s="455"/>
      <c r="G50" s="117"/>
      <c r="H50" s="117"/>
      <c r="I50" s="118"/>
      <c r="J50" s="155"/>
      <c r="K50" s="123"/>
      <c r="L50" s="119" t="str">
        <f t="shared" si="3"/>
        <v/>
      </c>
      <c r="M50" s="120" t="str">
        <f t="shared" si="11"/>
        <v/>
      </c>
      <c r="N50" s="261" t="str">
        <f t="shared" si="4"/>
        <v/>
      </c>
      <c r="O50" s="122" t="str">
        <f t="shared" si="5"/>
        <v/>
      </c>
      <c r="P50" s="122" t="str">
        <f t="shared" si="6"/>
        <v/>
      </c>
      <c r="Q50" s="122">
        <f t="shared" si="1"/>
        <v>0</v>
      </c>
      <c r="R50" s="19"/>
      <c r="S50" s="73"/>
      <c r="T50" s="23"/>
      <c r="U50" s="23"/>
      <c r="V50" s="23"/>
      <c r="W50" s="172" t="str">
        <f t="shared" si="7"/>
        <v/>
      </c>
      <c r="X50" s="172" t="str">
        <f t="shared" si="8"/>
        <v/>
      </c>
      <c r="Y50" s="173">
        <f t="shared" si="9"/>
        <v>0</v>
      </c>
      <c r="Z50" s="173">
        <f t="shared" si="2"/>
        <v>0</v>
      </c>
      <c r="AA50" s="49"/>
      <c r="AB50" s="52"/>
      <c r="AC50" s="49"/>
      <c r="AJ50" s="349" t="str">
        <f t="shared" si="10"/>
        <v/>
      </c>
    </row>
    <row r="51" spans="1:36" ht="15.6" x14ac:dyDescent="0.3">
      <c r="A51" s="59" t="str">
        <f t="shared" si="0"/>
        <v>Hide</v>
      </c>
      <c r="B51" s="68"/>
      <c r="C51" s="69">
        <v>10</v>
      </c>
      <c r="D51" s="453"/>
      <c r="E51" s="454"/>
      <c r="F51" s="455"/>
      <c r="G51" s="117"/>
      <c r="H51" s="117"/>
      <c r="I51" s="118"/>
      <c r="J51" s="155"/>
      <c r="K51" s="123"/>
      <c r="L51" s="119" t="str">
        <f t="shared" si="3"/>
        <v/>
      </c>
      <c r="M51" s="120" t="str">
        <f t="shared" si="11"/>
        <v/>
      </c>
      <c r="N51" s="261" t="str">
        <f t="shared" si="4"/>
        <v/>
      </c>
      <c r="O51" s="122" t="str">
        <f t="shared" si="5"/>
        <v/>
      </c>
      <c r="P51" s="122" t="str">
        <f t="shared" si="6"/>
        <v/>
      </c>
      <c r="Q51" s="122">
        <f t="shared" si="1"/>
        <v>0</v>
      </c>
      <c r="R51" s="19"/>
      <c r="S51" s="47"/>
      <c r="T51" s="23"/>
      <c r="U51" s="23"/>
      <c r="V51" s="23"/>
      <c r="W51" s="172" t="str">
        <f t="shared" si="7"/>
        <v/>
      </c>
      <c r="X51" s="172" t="str">
        <f t="shared" si="8"/>
        <v/>
      </c>
      <c r="Y51" s="173">
        <f t="shared" si="9"/>
        <v>0</v>
      </c>
      <c r="Z51" s="173">
        <f t="shared" si="2"/>
        <v>0</v>
      </c>
      <c r="AA51" s="49"/>
      <c r="AB51" s="52"/>
      <c r="AC51" s="49"/>
      <c r="AJ51" s="349" t="str">
        <f t="shared" si="10"/>
        <v/>
      </c>
    </row>
    <row r="52" spans="1:36" ht="15.6" x14ac:dyDescent="0.3">
      <c r="A52" s="59" t="str">
        <f t="shared" si="0"/>
        <v>Hide</v>
      </c>
      <c r="B52" s="68"/>
      <c r="C52" s="69">
        <v>11</v>
      </c>
      <c r="D52" s="453"/>
      <c r="E52" s="454"/>
      <c r="F52" s="455"/>
      <c r="G52" s="117"/>
      <c r="H52" s="117"/>
      <c r="I52" s="118"/>
      <c r="J52" s="157"/>
      <c r="K52" s="123"/>
      <c r="L52" s="119" t="str">
        <f t="shared" si="3"/>
        <v/>
      </c>
      <c r="M52" s="120" t="str">
        <f t="shared" si="11"/>
        <v/>
      </c>
      <c r="N52" s="261" t="str">
        <f t="shared" si="4"/>
        <v/>
      </c>
      <c r="O52" s="122" t="str">
        <f t="shared" si="5"/>
        <v/>
      </c>
      <c r="P52" s="122" t="str">
        <f t="shared" si="6"/>
        <v/>
      </c>
      <c r="Q52" s="122">
        <f t="shared" si="1"/>
        <v>0</v>
      </c>
      <c r="R52" s="19"/>
      <c r="S52" s="47"/>
      <c r="T52" s="23"/>
      <c r="U52" s="23"/>
      <c r="V52" s="23"/>
      <c r="W52" s="172" t="str">
        <f t="shared" si="7"/>
        <v/>
      </c>
      <c r="X52" s="172" t="str">
        <f t="shared" si="8"/>
        <v/>
      </c>
      <c r="Y52" s="173">
        <f t="shared" si="9"/>
        <v>0</v>
      </c>
      <c r="Z52" s="173">
        <f t="shared" si="2"/>
        <v>0</v>
      </c>
      <c r="AA52" s="49"/>
      <c r="AB52" s="52"/>
      <c r="AC52" s="49"/>
      <c r="AJ52" s="349" t="str">
        <f t="shared" si="10"/>
        <v/>
      </c>
    </row>
    <row r="53" spans="1:36" ht="15.6" x14ac:dyDescent="0.3">
      <c r="A53" s="59" t="str">
        <f t="shared" si="0"/>
        <v>Hide</v>
      </c>
      <c r="B53" s="68"/>
      <c r="C53" s="69">
        <v>12</v>
      </c>
      <c r="D53" s="453"/>
      <c r="E53" s="454"/>
      <c r="F53" s="455"/>
      <c r="G53" s="117"/>
      <c r="H53" s="117"/>
      <c r="I53" s="118"/>
      <c r="J53" s="157"/>
      <c r="K53" s="123"/>
      <c r="L53" s="119" t="str">
        <f t="shared" si="3"/>
        <v/>
      </c>
      <c r="M53" s="120" t="str">
        <f t="shared" si="11"/>
        <v/>
      </c>
      <c r="N53" s="261" t="str">
        <f t="shared" si="4"/>
        <v/>
      </c>
      <c r="O53" s="122" t="str">
        <f t="shared" si="5"/>
        <v/>
      </c>
      <c r="P53" s="122" t="str">
        <f t="shared" si="6"/>
        <v/>
      </c>
      <c r="Q53" s="122">
        <f t="shared" si="1"/>
        <v>0</v>
      </c>
      <c r="R53" s="19"/>
      <c r="S53" s="47"/>
      <c r="T53" s="23"/>
      <c r="U53" s="23"/>
      <c r="V53" s="23"/>
      <c r="W53" s="172" t="str">
        <f t="shared" si="7"/>
        <v/>
      </c>
      <c r="X53" s="172" t="str">
        <f t="shared" si="8"/>
        <v/>
      </c>
      <c r="Y53" s="173">
        <f t="shared" si="9"/>
        <v>0</v>
      </c>
      <c r="Z53" s="173">
        <f t="shared" si="2"/>
        <v>0</v>
      </c>
      <c r="AA53" s="49"/>
      <c r="AB53" s="52"/>
      <c r="AC53" s="49"/>
      <c r="AJ53" s="349" t="str">
        <f t="shared" si="10"/>
        <v/>
      </c>
    </row>
    <row r="54" spans="1:36" ht="15.6" x14ac:dyDescent="0.3">
      <c r="A54" s="59" t="str">
        <f t="shared" si="0"/>
        <v>Hide</v>
      </c>
      <c r="B54" s="68"/>
      <c r="C54" s="69">
        <v>13</v>
      </c>
      <c r="D54" s="453"/>
      <c r="E54" s="454"/>
      <c r="F54" s="455"/>
      <c r="G54" s="117"/>
      <c r="H54" s="117"/>
      <c r="I54" s="118"/>
      <c r="J54" s="157"/>
      <c r="K54" s="123"/>
      <c r="L54" s="119" t="str">
        <f t="shared" si="3"/>
        <v/>
      </c>
      <c r="M54" s="120" t="str">
        <f t="shared" si="11"/>
        <v/>
      </c>
      <c r="N54" s="261" t="str">
        <f t="shared" si="4"/>
        <v/>
      </c>
      <c r="O54" s="122" t="str">
        <f t="shared" si="5"/>
        <v/>
      </c>
      <c r="P54" s="122" t="str">
        <f t="shared" si="6"/>
        <v/>
      </c>
      <c r="Q54" s="122">
        <f t="shared" si="1"/>
        <v>0</v>
      </c>
      <c r="R54" s="19"/>
      <c r="S54" s="47"/>
      <c r="T54" s="23"/>
      <c r="U54" s="23"/>
      <c r="V54" s="23"/>
      <c r="W54" s="172" t="str">
        <f t="shared" si="7"/>
        <v/>
      </c>
      <c r="X54" s="172" t="str">
        <f t="shared" si="8"/>
        <v/>
      </c>
      <c r="Y54" s="173">
        <f t="shared" si="9"/>
        <v>0</v>
      </c>
      <c r="Z54" s="173">
        <f t="shared" si="2"/>
        <v>0</v>
      </c>
      <c r="AA54" s="49"/>
      <c r="AB54" s="52"/>
      <c r="AC54" s="49"/>
      <c r="AJ54" s="349" t="str">
        <f t="shared" si="10"/>
        <v/>
      </c>
    </row>
    <row r="55" spans="1:36" ht="15.6" x14ac:dyDescent="0.3">
      <c r="A55" s="59" t="str">
        <f t="shared" si="0"/>
        <v>Hide</v>
      </c>
      <c r="B55" s="68"/>
      <c r="C55" s="69">
        <v>14</v>
      </c>
      <c r="D55" s="453"/>
      <c r="E55" s="454"/>
      <c r="F55" s="455"/>
      <c r="G55" s="117"/>
      <c r="H55" s="117"/>
      <c r="I55" s="118"/>
      <c r="J55" s="157"/>
      <c r="K55" s="123"/>
      <c r="L55" s="119" t="str">
        <f t="shared" si="3"/>
        <v/>
      </c>
      <c r="M55" s="120" t="str">
        <f t="shared" si="11"/>
        <v/>
      </c>
      <c r="N55" s="261" t="str">
        <f t="shared" si="4"/>
        <v/>
      </c>
      <c r="O55" s="122" t="str">
        <f t="shared" si="5"/>
        <v/>
      </c>
      <c r="P55" s="122" t="str">
        <f t="shared" si="6"/>
        <v/>
      </c>
      <c r="Q55" s="122">
        <f t="shared" si="1"/>
        <v>0</v>
      </c>
      <c r="R55" s="19"/>
      <c r="S55" s="47"/>
      <c r="T55" s="23"/>
      <c r="U55" s="23"/>
      <c r="V55" s="23"/>
      <c r="W55" s="172" t="str">
        <f t="shared" si="7"/>
        <v/>
      </c>
      <c r="X55" s="172" t="str">
        <f t="shared" si="8"/>
        <v/>
      </c>
      <c r="Y55" s="173">
        <f t="shared" si="9"/>
        <v>0</v>
      </c>
      <c r="Z55" s="173">
        <f t="shared" si="2"/>
        <v>0</v>
      </c>
      <c r="AA55" s="49"/>
      <c r="AB55" s="52"/>
      <c r="AC55" s="49"/>
      <c r="AJ55" s="349" t="str">
        <f t="shared" si="10"/>
        <v/>
      </c>
    </row>
    <row r="56" spans="1:36" ht="15.6" x14ac:dyDescent="0.3">
      <c r="A56" s="59" t="str">
        <f t="shared" si="0"/>
        <v>Hide</v>
      </c>
      <c r="B56" s="68"/>
      <c r="C56" s="69">
        <v>15</v>
      </c>
      <c r="D56" s="453"/>
      <c r="E56" s="454"/>
      <c r="F56" s="455"/>
      <c r="G56" s="117"/>
      <c r="H56" s="117"/>
      <c r="I56" s="118"/>
      <c r="J56" s="157"/>
      <c r="K56" s="123"/>
      <c r="L56" s="119" t="str">
        <f t="shared" si="3"/>
        <v/>
      </c>
      <c r="M56" s="120" t="str">
        <f t="shared" si="11"/>
        <v/>
      </c>
      <c r="N56" s="261" t="str">
        <f t="shared" si="4"/>
        <v/>
      </c>
      <c r="O56" s="122" t="str">
        <f t="shared" si="5"/>
        <v/>
      </c>
      <c r="P56" s="122" t="str">
        <f t="shared" si="6"/>
        <v/>
      </c>
      <c r="Q56" s="122">
        <f t="shared" si="1"/>
        <v>0</v>
      </c>
      <c r="R56" s="19"/>
      <c r="S56" s="47"/>
      <c r="T56" s="23"/>
      <c r="U56" s="23"/>
      <c r="V56" s="23"/>
      <c r="W56" s="172" t="str">
        <f t="shared" si="7"/>
        <v/>
      </c>
      <c r="X56" s="172" t="str">
        <f t="shared" si="8"/>
        <v/>
      </c>
      <c r="Y56" s="173">
        <f t="shared" si="9"/>
        <v>0</v>
      </c>
      <c r="Z56" s="173">
        <f t="shared" si="2"/>
        <v>0</v>
      </c>
      <c r="AA56" s="49"/>
      <c r="AB56" s="52"/>
      <c r="AC56" s="49"/>
      <c r="AJ56" s="349" t="str">
        <f t="shared" si="10"/>
        <v/>
      </c>
    </row>
    <row r="57" spans="1:36" ht="15.6" x14ac:dyDescent="0.3">
      <c r="A57" s="59" t="str">
        <f t="shared" si="0"/>
        <v>Hide</v>
      </c>
      <c r="B57" s="68"/>
      <c r="C57" s="69">
        <v>16</v>
      </c>
      <c r="D57" s="453"/>
      <c r="E57" s="454"/>
      <c r="F57" s="455"/>
      <c r="G57" s="117"/>
      <c r="H57" s="117"/>
      <c r="I57" s="118"/>
      <c r="J57" s="157"/>
      <c r="K57" s="123"/>
      <c r="L57" s="119" t="str">
        <f t="shared" si="3"/>
        <v/>
      </c>
      <c r="M57" s="120" t="str">
        <f t="shared" si="11"/>
        <v/>
      </c>
      <c r="N57" s="261" t="str">
        <f t="shared" si="4"/>
        <v/>
      </c>
      <c r="O57" s="122" t="str">
        <f t="shared" si="5"/>
        <v/>
      </c>
      <c r="P57" s="122" t="str">
        <f t="shared" si="6"/>
        <v/>
      </c>
      <c r="Q57" s="122">
        <f t="shared" si="1"/>
        <v>0</v>
      </c>
      <c r="R57" s="19"/>
      <c r="S57" s="47"/>
      <c r="T57" s="23"/>
      <c r="U57" s="23"/>
      <c r="V57" s="23"/>
      <c r="W57" s="172" t="str">
        <f t="shared" si="7"/>
        <v/>
      </c>
      <c r="X57" s="172" t="str">
        <f t="shared" si="8"/>
        <v/>
      </c>
      <c r="Y57" s="173">
        <f t="shared" si="9"/>
        <v>0</v>
      </c>
      <c r="Z57" s="173">
        <f t="shared" si="2"/>
        <v>0</v>
      </c>
      <c r="AA57" s="49"/>
      <c r="AB57" s="52"/>
      <c r="AC57" s="49"/>
      <c r="AJ57" s="349" t="str">
        <f t="shared" si="10"/>
        <v/>
      </c>
    </row>
    <row r="58" spans="1:36" ht="15.6" x14ac:dyDescent="0.3">
      <c r="A58" s="59" t="str">
        <f t="shared" si="0"/>
        <v>Hide</v>
      </c>
      <c r="B58" s="68"/>
      <c r="C58" s="69">
        <v>17</v>
      </c>
      <c r="D58" s="453"/>
      <c r="E58" s="454"/>
      <c r="F58" s="455"/>
      <c r="G58" s="117"/>
      <c r="H58" s="117"/>
      <c r="I58" s="118"/>
      <c r="J58" s="157"/>
      <c r="K58" s="123"/>
      <c r="L58" s="119" t="str">
        <f t="shared" si="3"/>
        <v/>
      </c>
      <c r="M58" s="120" t="str">
        <f t="shared" si="11"/>
        <v/>
      </c>
      <c r="N58" s="261" t="str">
        <f t="shared" si="4"/>
        <v/>
      </c>
      <c r="O58" s="122" t="str">
        <f t="shared" si="5"/>
        <v/>
      </c>
      <c r="P58" s="122" t="str">
        <f t="shared" si="6"/>
        <v/>
      </c>
      <c r="Q58" s="122">
        <f t="shared" si="1"/>
        <v>0</v>
      </c>
      <c r="R58" s="19"/>
      <c r="S58" s="47"/>
      <c r="T58" s="23"/>
      <c r="U58" s="23"/>
      <c r="V58" s="23"/>
      <c r="W58" s="172" t="str">
        <f t="shared" si="7"/>
        <v/>
      </c>
      <c r="X58" s="172" t="str">
        <f t="shared" si="8"/>
        <v/>
      </c>
      <c r="Y58" s="173">
        <f t="shared" si="9"/>
        <v>0</v>
      </c>
      <c r="Z58" s="173">
        <f t="shared" si="2"/>
        <v>0</v>
      </c>
      <c r="AA58" s="49"/>
      <c r="AB58" s="52"/>
      <c r="AC58" s="49"/>
      <c r="AJ58" s="349" t="str">
        <f t="shared" si="10"/>
        <v/>
      </c>
    </row>
    <row r="59" spans="1:36" ht="15.6" x14ac:dyDescent="0.3">
      <c r="A59" s="59" t="str">
        <f t="shared" si="0"/>
        <v>Hide</v>
      </c>
      <c r="B59" s="68"/>
      <c r="C59" s="69">
        <v>18</v>
      </c>
      <c r="D59" s="453"/>
      <c r="E59" s="454"/>
      <c r="F59" s="455"/>
      <c r="G59" s="117"/>
      <c r="H59" s="117"/>
      <c r="I59" s="118"/>
      <c r="J59" s="157"/>
      <c r="K59" s="123"/>
      <c r="L59" s="119" t="str">
        <f t="shared" si="3"/>
        <v/>
      </c>
      <c r="M59" s="120" t="str">
        <f t="shared" si="11"/>
        <v/>
      </c>
      <c r="N59" s="261" t="str">
        <f t="shared" si="4"/>
        <v/>
      </c>
      <c r="O59" s="122" t="str">
        <f t="shared" si="5"/>
        <v/>
      </c>
      <c r="P59" s="122" t="str">
        <f t="shared" si="6"/>
        <v/>
      </c>
      <c r="Q59" s="122">
        <f t="shared" si="1"/>
        <v>0</v>
      </c>
      <c r="R59" s="19"/>
      <c r="S59" s="47"/>
      <c r="T59" s="23"/>
      <c r="U59" s="23"/>
      <c r="V59" s="23"/>
      <c r="W59" s="172" t="str">
        <f t="shared" si="7"/>
        <v/>
      </c>
      <c r="X59" s="172" t="str">
        <f t="shared" si="8"/>
        <v/>
      </c>
      <c r="Y59" s="173">
        <f t="shared" si="9"/>
        <v>0</v>
      </c>
      <c r="Z59" s="173">
        <f t="shared" si="2"/>
        <v>0</v>
      </c>
      <c r="AA59" s="49"/>
      <c r="AB59" s="52"/>
      <c r="AC59" s="49"/>
      <c r="AJ59" s="349" t="str">
        <f t="shared" si="10"/>
        <v/>
      </c>
    </row>
    <row r="60" spans="1:36" ht="15.6" x14ac:dyDescent="0.3">
      <c r="A60" s="59" t="str">
        <f t="shared" si="0"/>
        <v>Hide</v>
      </c>
      <c r="B60" s="68"/>
      <c r="C60" s="69">
        <v>19</v>
      </c>
      <c r="D60" s="453"/>
      <c r="E60" s="454"/>
      <c r="F60" s="455"/>
      <c r="G60" s="117"/>
      <c r="H60" s="117"/>
      <c r="I60" s="118"/>
      <c r="J60" s="157"/>
      <c r="K60" s="123"/>
      <c r="L60" s="119" t="str">
        <f t="shared" si="3"/>
        <v/>
      </c>
      <c r="M60" s="120" t="str">
        <f t="shared" si="11"/>
        <v/>
      </c>
      <c r="N60" s="261" t="str">
        <f t="shared" si="4"/>
        <v/>
      </c>
      <c r="O60" s="122" t="str">
        <f t="shared" si="5"/>
        <v/>
      </c>
      <c r="P60" s="122" t="str">
        <f t="shared" si="6"/>
        <v/>
      </c>
      <c r="Q60" s="122">
        <f t="shared" si="1"/>
        <v>0</v>
      </c>
      <c r="R60" s="19"/>
      <c r="S60" s="47"/>
      <c r="T60" s="23"/>
      <c r="U60" s="23"/>
      <c r="V60" s="23"/>
      <c r="W60" s="172" t="str">
        <f t="shared" si="7"/>
        <v/>
      </c>
      <c r="X60" s="172" t="str">
        <f t="shared" si="8"/>
        <v/>
      </c>
      <c r="Y60" s="173">
        <f t="shared" si="9"/>
        <v>0</v>
      </c>
      <c r="Z60" s="173">
        <f t="shared" si="2"/>
        <v>0</v>
      </c>
      <c r="AA60" s="49"/>
      <c r="AB60" s="52"/>
      <c r="AC60" s="49"/>
      <c r="AJ60" s="349" t="str">
        <f t="shared" si="10"/>
        <v/>
      </c>
    </row>
    <row r="61" spans="1:36" ht="15.6" x14ac:dyDescent="0.3">
      <c r="A61" s="59" t="str">
        <f t="shared" si="0"/>
        <v>Hide</v>
      </c>
      <c r="B61" s="68"/>
      <c r="C61" s="69">
        <v>20</v>
      </c>
      <c r="D61" s="453"/>
      <c r="E61" s="454"/>
      <c r="F61" s="455"/>
      <c r="G61" s="117"/>
      <c r="H61" s="117"/>
      <c r="I61" s="118"/>
      <c r="J61" s="157"/>
      <c r="K61" s="123"/>
      <c r="L61" s="119" t="str">
        <f t="shared" si="3"/>
        <v/>
      </c>
      <c r="M61" s="120" t="str">
        <f t="shared" si="11"/>
        <v/>
      </c>
      <c r="N61" s="261" t="str">
        <f t="shared" si="4"/>
        <v/>
      </c>
      <c r="O61" s="122" t="str">
        <f t="shared" si="5"/>
        <v/>
      </c>
      <c r="P61" s="122" t="str">
        <f t="shared" si="6"/>
        <v/>
      </c>
      <c r="Q61" s="122">
        <f t="shared" si="1"/>
        <v>0</v>
      </c>
      <c r="R61" s="19"/>
      <c r="S61" s="47"/>
      <c r="T61" s="23"/>
      <c r="U61" s="23"/>
      <c r="V61" s="23"/>
      <c r="W61" s="172" t="str">
        <f t="shared" si="7"/>
        <v/>
      </c>
      <c r="X61" s="172" t="str">
        <f t="shared" si="8"/>
        <v/>
      </c>
      <c r="Y61" s="173">
        <f t="shared" si="9"/>
        <v>0</v>
      </c>
      <c r="Z61" s="173">
        <f t="shared" si="2"/>
        <v>0</v>
      </c>
      <c r="AA61" s="49"/>
      <c r="AB61" s="52"/>
      <c r="AC61" s="49"/>
      <c r="AJ61" s="349" t="str">
        <f t="shared" si="10"/>
        <v/>
      </c>
    </row>
    <row r="62" spans="1:36" ht="15.6" x14ac:dyDescent="0.3">
      <c r="A62" s="59" t="str">
        <f t="shared" si="0"/>
        <v>Hide</v>
      </c>
      <c r="B62" s="68"/>
      <c r="C62" s="69">
        <v>21</v>
      </c>
      <c r="D62" s="453"/>
      <c r="E62" s="454"/>
      <c r="F62" s="455"/>
      <c r="G62" s="117"/>
      <c r="H62" s="117"/>
      <c r="I62" s="118"/>
      <c r="J62" s="157"/>
      <c r="K62" s="123"/>
      <c r="L62" s="119" t="str">
        <f t="shared" si="3"/>
        <v/>
      </c>
      <c r="M62" s="120" t="str">
        <f t="shared" si="11"/>
        <v/>
      </c>
      <c r="N62" s="261" t="str">
        <f t="shared" si="4"/>
        <v/>
      </c>
      <c r="O62" s="122" t="str">
        <f t="shared" si="5"/>
        <v/>
      </c>
      <c r="P62" s="122" t="str">
        <f t="shared" si="6"/>
        <v/>
      </c>
      <c r="Q62" s="122">
        <f t="shared" si="1"/>
        <v>0</v>
      </c>
      <c r="R62" s="19"/>
      <c r="S62" s="47"/>
      <c r="T62" s="23"/>
      <c r="U62" s="23"/>
      <c r="V62" s="23"/>
      <c r="W62" s="172" t="str">
        <f t="shared" si="7"/>
        <v/>
      </c>
      <c r="X62" s="172" t="str">
        <f t="shared" si="8"/>
        <v/>
      </c>
      <c r="Y62" s="173">
        <f t="shared" si="9"/>
        <v>0</v>
      </c>
      <c r="Z62" s="173">
        <f t="shared" si="2"/>
        <v>0</v>
      </c>
      <c r="AA62" s="49"/>
      <c r="AB62" s="52"/>
      <c r="AC62" s="49"/>
      <c r="AJ62" s="349" t="str">
        <f t="shared" si="10"/>
        <v/>
      </c>
    </row>
    <row r="63" spans="1:36" ht="15.6" x14ac:dyDescent="0.3">
      <c r="A63" s="59" t="str">
        <f t="shared" si="0"/>
        <v>Hide</v>
      </c>
      <c r="B63" s="68"/>
      <c r="C63" s="69">
        <v>22</v>
      </c>
      <c r="D63" s="453"/>
      <c r="E63" s="454"/>
      <c r="F63" s="455"/>
      <c r="G63" s="117"/>
      <c r="H63" s="117"/>
      <c r="I63" s="118"/>
      <c r="J63" s="157"/>
      <c r="K63" s="123"/>
      <c r="L63" s="119" t="str">
        <f t="shared" si="3"/>
        <v/>
      </c>
      <c r="M63" s="120" t="str">
        <f t="shared" si="11"/>
        <v/>
      </c>
      <c r="N63" s="261" t="str">
        <f t="shared" si="4"/>
        <v/>
      </c>
      <c r="O63" s="122" t="str">
        <f t="shared" si="5"/>
        <v/>
      </c>
      <c r="P63" s="122" t="str">
        <f t="shared" si="6"/>
        <v/>
      </c>
      <c r="Q63" s="122">
        <f t="shared" si="1"/>
        <v>0</v>
      </c>
      <c r="R63" s="19"/>
      <c r="S63" s="47"/>
      <c r="T63" s="23"/>
      <c r="U63" s="23"/>
      <c r="V63" s="23"/>
      <c r="W63" s="172" t="str">
        <f t="shared" si="7"/>
        <v/>
      </c>
      <c r="X63" s="172" t="str">
        <f t="shared" si="8"/>
        <v/>
      </c>
      <c r="Y63" s="173">
        <f t="shared" si="9"/>
        <v>0</v>
      </c>
      <c r="Z63" s="173">
        <f t="shared" si="2"/>
        <v>0</v>
      </c>
      <c r="AA63" s="49"/>
      <c r="AB63" s="52"/>
      <c r="AC63" s="49"/>
      <c r="AJ63" s="349" t="str">
        <f t="shared" si="10"/>
        <v/>
      </c>
    </row>
    <row r="64" spans="1:36" ht="15.6" x14ac:dyDescent="0.3">
      <c r="A64" s="59" t="str">
        <f t="shared" si="0"/>
        <v>Hide</v>
      </c>
      <c r="B64" s="68"/>
      <c r="C64" s="69">
        <v>23</v>
      </c>
      <c r="D64" s="453"/>
      <c r="E64" s="454"/>
      <c r="F64" s="455"/>
      <c r="G64" s="117"/>
      <c r="H64" s="117"/>
      <c r="I64" s="118"/>
      <c r="J64" s="157"/>
      <c r="K64" s="123"/>
      <c r="L64" s="119" t="str">
        <f t="shared" si="3"/>
        <v/>
      </c>
      <c r="M64" s="120" t="str">
        <f t="shared" si="11"/>
        <v/>
      </c>
      <c r="N64" s="261" t="str">
        <f t="shared" si="4"/>
        <v/>
      </c>
      <c r="O64" s="122" t="str">
        <f t="shared" si="5"/>
        <v/>
      </c>
      <c r="P64" s="122" t="str">
        <f t="shared" si="6"/>
        <v/>
      </c>
      <c r="Q64" s="122">
        <f t="shared" si="1"/>
        <v>0</v>
      </c>
      <c r="R64" s="19"/>
      <c r="S64" s="47"/>
      <c r="T64" s="23"/>
      <c r="U64" s="23"/>
      <c r="V64" s="23"/>
      <c r="W64" s="172" t="str">
        <f t="shared" si="7"/>
        <v/>
      </c>
      <c r="X64" s="172" t="str">
        <f t="shared" si="8"/>
        <v/>
      </c>
      <c r="Y64" s="173">
        <f t="shared" si="9"/>
        <v>0</v>
      </c>
      <c r="Z64" s="173">
        <f t="shared" si="2"/>
        <v>0</v>
      </c>
      <c r="AA64" s="49"/>
      <c r="AB64" s="52"/>
      <c r="AC64" s="49"/>
      <c r="AJ64" s="349" t="str">
        <f t="shared" si="10"/>
        <v/>
      </c>
    </row>
    <row r="65" spans="1:36" ht="15.6" x14ac:dyDescent="0.3">
      <c r="A65" s="59" t="str">
        <f t="shared" si="0"/>
        <v>Hide</v>
      </c>
      <c r="B65" s="68"/>
      <c r="C65" s="69">
        <v>24</v>
      </c>
      <c r="D65" s="453"/>
      <c r="E65" s="454"/>
      <c r="F65" s="455"/>
      <c r="G65" s="117"/>
      <c r="H65" s="117"/>
      <c r="I65" s="118"/>
      <c r="J65" s="157"/>
      <c r="K65" s="123"/>
      <c r="L65" s="119" t="str">
        <f t="shared" si="3"/>
        <v/>
      </c>
      <c r="M65" s="120" t="str">
        <f t="shared" si="11"/>
        <v/>
      </c>
      <c r="N65" s="261" t="str">
        <f t="shared" si="4"/>
        <v/>
      </c>
      <c r="O65" s="122" t="str">
        <f t="shared" si="5"/>
        <v/>
      </c>
      <c r="P65" s="122" t="str">
        <f t="shared" si="6"/>
        <v/>
      </c>
      <c r="Q65" s="122">
        <f t="shared" si="1"/>
        <v>0</v>
      </c>
      <c r="R65" s="19"/>
      <c r="S65" s="47"/>
      <c r="T65" s="23"/>
      <c r="U65" s="23"/>
      <c r="V65" s="23"/>
      <c r="W65" s="172" t="str">
        <f t="shared" si="7"/>
        <v/>
      </c>
      <c r="X65" s="172" t="str">
        <f t="shared" si="8"/>
        <v/>
      </c>
      <c r="Y65" s="173">
        <f t="shared" si="9"/>
        <v>0</v>
      </c>
      <c r="Z65" s="173">
        <f t="shared" si="2"/>
        <v>0</v>
      </c>
      <c r="AA65" s="49"/>
      <c r="AB65" s="52"/>
      <c r="AC65" s="49"/>
      <c r="AJ65" s="349" t="str">
        <f t="shared" si="10"/>
        <v/>
      </c>
    </row>
    <row r="66" spans="1:36" ht="15.6" x14ac:dyDescent="0.3">
      <c r="A66" s="59" t="str">
        <f t="shared" si="0"/>
        <v>Hide</v>
      </c>
      <c r="B66" s="68"/>
      <c r="C66" s="69">
        <v>25</v>
      </c>
      <c r="D66" s="453"/>
      <c r="E66" s="454"/>
      <c r="F66" s="455"/>
      <c r="G66" s="117"/>
      <c r="H66" s="117"/>
      <c r="I66" s="118"/>
      <c r="J66" s="157"/>
      <c r="K66" s="123"/>
      <c r="L66" s="119" t="str">
        <f t="shared" si="3"/>
        <v/>
      </c>
      <c r="M66" s="120" t="str">
        <f t="shared" si="11"/>
        <v/>
      </c>
      <c r="N66" s="261" t="str">
        <f t="shared" si="4"/>
        <v/>
      </c>
      <c r="O66" s="122" t="str">
        <f t="shared" si="5"/>
        <v/>
      </c>
      <c r="P66" s="122" t="str">
        <f t="shared" si="6"/>
        <v/>
      </c>
      <c r="Q66" s="122">
        <f t="shared" si="1"/>
        <v>0</v>
      </c>
      <c r="R66" s="19"/>
      <c r="S66" s="47"/>
      <c r="T66" s="23"/>
      <c r="U66" s="23"/>
      <c r="V66" s="23"/>
      <c r="W66" s="172" t="str">
        <f t="shared" si="7"/>
        <v/>
      </c>
      <c r="X66" s="172" t="str">
        <f t="shared" si="8"/>
        <v/>
      </c>
      <c r="Y66" s="173">
        <f t="shared" si="9"/>
        <v>0</v>
      </c>
      <c r="Z66" s="173">
        <f t="shared" si="2"/>
        <v>0</v>
      </c>
      <c r="AA66" s="49"/>
      <c r="AB66" s="52"/>
      <c r="AC66" s="49"/>
      <c r="AJ66" s="349" t="str">
        <f t="shared" si="10"/>
        <v/>
      </c>
    </row>
    <row r="67" spans="1:36" ht="15.6" x14ac:dyDescent="0.3">
      <c r="A67" s="59" t="str">
        <f t="shared" si="0"/>
        <v>Hide</v>
      </c>
      <c r="B67" s="68"/>
      <c r="C67" s="69">
        <v>26</v>
      </c>
      <c r="D67" s="453"/>
      <c r="E67" s="454"/>
      <c r="F67" s="455"/>
      <c r="G67" s="117"/>
      <c r="H67" s="117"/>
      <c r="I67" s="118"/>
      <c r="J67" s="157"/>
      <c r="K67" s="123"/>
      <c r="L67" s="119" t="str">
        <f t="shared" si="3"/>
        <v/>
      </c>
      <c r="M67" s="120" t="str">
        <f t="shared" si="11"/>
        <v/>
      </c>
      <c r="N67" s="261" t="str">
        <f t="shared" si="4"/>
        <v/>
      </c>
      <c r="O67" s="122" t="str">
        <f t="shared" si="5"/>
        <v/>
      </c>
      <c r="P67" s="122" t="str">
        <f t="shared" si="6"/>
        <v/>
      </c>
      <c r="Q67" s="122">
        <f t="shared" si="1"/>
        <v>0</v>
      </c>
      <c r="R67" s="19"/>
      <c r="S67" s="47"/>
      <c r="T67" s="23"/>
      <c r="U67" s="23"/>
      <c r="V67" s="23"/>
      <c r="W67" s="172" t="str">
        <f t="shared" si="7"/>
        <v/>
      </c>
      <c r="X67" s="172" t="str">
        <f t="shared" si="8"/>
        <v/>
      </c>
      <c r="Y67" s="173">
        <f t="shared" si="9"/>
        <v>0</v>
      </c>
      <c r="Z67" s="173">
        <f t="shared" si="2"/>
        <v>0</v>
      </c>
      <c r="AA67" s="49"/>
      <c r="AB67" s="52"/>
      <c r="AC67" s="49"/>
      <c r="AJ67" s="349" t="str">
        <f t="shared" si="10"/>
        <v/>
      </c>
    </row>
    <row r="68" spans="1:36" ht="15.6" x14ac:dyDescent="0.3">
      <c r="A68" s="59" t="str">
        <f t="shared" si="0"/>
        <v>Hide</v>
      </c>
      <c r="B68" s="68"/>
      <c r="C68" s="69">
        <v>27</v>
      </c>
      <c r="D68" s="453"/>
      <c r="E68" s="454"/>
      <c r="F68" s="455"/>
      <c r="G68" s="117"/>
      <c r="H68" s="117"/>
      <c r="I68" s="118"/>
      <c r="J68" s="157"/>
      <c r="K68" s="123"/>
      <c r="L68" s="119" t="str">
        <f t="shared" si="3"/>
        <v/>
      </c>
      <c r="M68" s="120" t="str">
        <f t="shared" si="11"/>
        <v/>
      </c>
      <c r="N68" s="261" t="str">
        <f t="shared" si="4"/>
        <v/>
      </c>
      <c r="O68" s="122" t="str">
        <f t="shared" si="5"/>
        <v/>
      </c>
      <c r="P68" s="122" t="str">
        <f t="shared" si="6"/>
        <v/>
      </c>
      <c r="Q68" s="122">
        <f t="shared" si="1"/>
        <v>0</v>
      </c>
      <c r="R68" s="19"/>
      <c r="S68" s="47"/>
      <c r="T68" s="23"/>
      <c r="U68" s="23"/>
      <c r="V68" s="23"/>
      <c r="W68" s="172" t="str">
        <f t="shared" si="7"/>
        <v/>
      </c>
      <c r="X68" s="172" t="str">
        <f t="shared" si="8"/>
        <v/>
      </c>
      <c r="Y68" s="173">
        <f t="shared" si="9"/>
        <v>0</v>
      </c>
      <c r="Z68" s="173">
        <f t="shared" si="2"/>
        <v>0</v>
      </c>
      <c r="AA68" s="49"/>
      <c r="AB68" s="52"/>
      <c r="AC68" s="49"/>
      <c r="AJ68" s="349" t="str">
        <f t="shared" si="10"/>
        <v/>
      </c>
    </row>
    <row r="69" spans="1:36" ht="15.6" x14ac:dyDescent="0.3">
      <c r="A69" s="59" t="str">
        <f t="shared" si="0"/>
        <v>Hide</v>
      </c>
      <c r="B69" s="68"/>
      <c r="C69" s="69">
        <v>28</v>
      </c>
      <c r="D69" s="453"/>
      <c r="E69" s="454"/>
      <c r="F69" s="455"/>
      <c r="G69" s="117"/>
      <c r="H69" s="117"/>
      <c r="I69" s="118"/>
      <c r="J69" s="157"/>
      <c r="K69" s="123"/>
      <c r="L69" s="119" t="str">
        <f t="shared" si="3"/>
        <v/>
      </c>
      <c r="M69" s="120" t="str">
        <f t="shared" si="11"/>
        <v/>
      </c>
      <c r="N69" s="261" t="str">
        <f t="shared" si="4"/>
        <v/>
      </c>
      <c r="O69" s="122" t="str">
        <f t="shared" si="5"/>
        <v/>
      </c>
      <c r="P69" s="122" t="str">
        <f t="shared" si="6"/>
        <v/>
      </c>
      <c r="Q69" s="122">
        <f t="shared" si="1"/>
        <v>0</v>
      </c>
      <c r="R69" s="19"/>
      <c r="S69" s="47"/>
      <c r="T69" s="23"/>
      <c r="U69" s="23"/>
      <c r="V69" s="23"/>
      <c r="W69" s="172" t="str">
        <f t="shared" si="7"/>
        <v/>
      </c>
      <c r="X69" s="172" t="str">
        <f t="shared" si="8"/>
        <v/>
      </c>
      <c r="Y69" s="173">
        <f t="shared" si="9"/>
        <v>0</v>
      </c>
      <c r="Z69" s="173">
        <f t="shared" si="2"/>
        <v>0</v>
      </c>
      <c r="AA69" s="49"/>
      <c r="AB69" s="52"/>
      <c r="AC69" s="49"/>
      <c r="AJ69" s="349" t="str">
        <f t="shared" si="10"/>
        <v/>
      </c>
    </row>
    <row r="70" spans="1:36" ht="15.6" x14ac:dyDescent="0.3">
      <c r="A70" s="59" t="str">
        <f t="shared" si="0"/>
        <v>Hide</v>
      </c>
      <c r="B70" s="68"/>
      <c r="C70" s="69">
        <v>29</v>
      </c>
      <c r="D70" s="453"/>
      <c r="E70" s="454"/>
      <c r="F70" s="455"/>
      <c r="G70" s="117"/>
      <c r="H70" s="117"/>
      <c r="I70" s="118"/>
      <c r="J70" s="157"/>
      <c r="K70" s="123"/>
      <c r="L70" s="119" t="str">
        <f t="shared" si="3"/>
        <v/>
      </c>
      <c r="M70" s="120" t="str">
        <f t="shared" si="11"/>
        <v/>
      </c>
      <c r="N70" s="261" t="str">
        <f t="shared" si="4"/>
        <v/>
      </c>
      <c r="O70" s="122" t="str">
        <f t="shared" si="5"/>
        <v/>
      </c>
      <c r="P70" s="122" t="str">
        <f t="shared" si="6"/>
        <v/>
      </c>
      <c r="Q70" s="122">
        <f t="shared" si="1"/>
        <v>0</v>
      </c>
      <c r="R70" s="19"/>
      <c r="S70" s="47"/>
      <c r="T70" s="23"/>
      <c r="U70" s="23"/>
      <c r="V70" s="23"/>
      <c r="W70" s="172" t="str">
        <f t="shared" si="7"/>
        <v/>
      </c>
      <c r="X70" s="172" t="str">
        <f t="shared" si="8"/>
        <v/>
      </c>
      <c r="Y70" s="173">
        <f t="shared" si="9"/>
        <v>0</v>
      </c>
      <c r="Z70" s="173">
        <f t="shared" si="2"/>
        <v>0</v>
      </c>
      <c r="AA70" s="49"/>
      <c r="AB70" s="52"/>
      <c r="AC70" s="49"/>
      <c r="AJ70" s="349" t="str">
        <f t="shared" si="10"/>
        <v/>
      </c>
    </row>
    <row r="71" spans="1:36" ht="15.6" x14ac:dyDescent="0.3">
      <c r="A71" s="59" t="str">
        <f t="shared" si="0"/>
        <v>Hide</v>
      </c>
      <c r="B71" s="68"/>
      <c r="C71" s="69">
        <v>30</v>
      </c>
      <c r="D71" s="453"/>
      <c r="E71" s="454"/>
      <c r="F71" s="455"/>
      <c r="G71" s="117"/>
      <c r="H71" s="117"/>
      <c r="I71" s="118"/>
      <c r="J71" s="157"/>
      <c r="K71" s="123"/>
      <c r="L71" s="119" t="str">
        <f t="shared" si="3"/>
        <v/>
      </c>
      <c r="M71" s="120" t="str">
        <f t="shared" si="11"/>
        <v/>
      </c>
      <c r="N71" s="261" t="str">
        <f t="shared" si="4"/>
        <v/>
      </c>
      <c r="O71" s="122" t="str">
        <f t="shared" si="5"/>
        <v/>
      </c>
      <c r="P71" s="122" t="str">
        <f t="shared" si="6"/>
        <v/>
      </c>
      <c r="Q71" s="122">
        <f t="shared" si="1"/>
        <v>0</v>
      </c>
      <c r="R71" s="19"/>
      <c r="S71" s="47"/>
      <c r="T71" s="23"/>
      <c r="U71" s="23"/>
      <c r="V71" s="23"/>
      <c r="W71" s="172" t="str">
        <f t="shared" si="7"/>
        <v/>
      </c>
      <c r="X71" s="172" t="str">
        <f t="shared" si="8"/>
        <v/>
      </c>
      <c r="Y71" s="173">
        <f t="shared" si="9"/>
        <v>0</v>
      </c>
      <c r="Z71" s="173">
        <f t="shared" si="2"/>
        <v>0</v>
      </c>
      <c r="AA71" s="49"/>
      <c r="AB71" s="52"/>
      <c r="AC71" s="49"/>
      <c r="AJ71" s="349" t="str">
        <f t="shared" si="10"/>
        <v/>
      </c>
    </row>
    <row r="72" spans="1:36" ht="15.6" x14ac:dyDescent="0.3">
      <c r="A72" s="59" t="str">
        <f t="shared" si="0"/>
        <v>Hide</v>
      </c>
      <c r="B72" s="68"/>
      <c r="C72" s="69">
        <v>31</v>
      </c>
      <c r="D72" s="453"/>
      <c r="E72" s="454"/>
      <c r="F72" s="455"/>
      <c r="G72" s="117"/>
      <c r="H72" s="117"/>
      <c r="I72" s="118"/>
      <c r="J72" s="157"/>
      <c r="K72" s="123"/>
      <c r="L72" s="119" t="str">
        <f t="shared" si="3"/>
        <v/>
      </c>
      <c r="M72" s="120" t="str">
        <f t="shared" si="11"/>
        <v/>
      </c>
      <c r="N72" s="261" t="str">
        <f t="shared" si="4"/>
        <v/>
      </c>
      <c r="O72" s="122" t="str">
        <f t="shared" si="5"/>
        <v/>
      </c>
      <c r="P72" s="122" t="str">
        <f t="shared" si="6"/>
        <v/>
      </c>
      <c r="Q72" s="122">
        <f t="shared" si="1"/>
        <v>0</v>
      </c>
      <c r="R72" s="19"/>
      <c r="S72" s="47"/>
      <c r="T72" s="23"/>
      <c r="U72" s="23"/>
      <c r="V72" s="23"/>
      <c r="W72" s="172" t="str">
        <f t="shared" si="7"/>
        <v/>
      </c>
      <c r="X72" s="172" t="str">
        <f t="shared" si="8"/>
        <v/>
      </c>
      <c r="Y72" s="173">
        <f t="shared" si="9"/>
        <v>0</v>
      </c>
      <c r="Z72" s="173">
        <f t="shared" si="2"/>
        <v>0</v>
      </c>
      <c r="AA72" s="49"/>
      <c r="AB72" s="52"/>
      <c r="AC72" s="49"/>
      <c r="AJ72" s="349" t="str">
        <f t="shared" si="10"/>
        <v/>
      </c>
    </row>
    <row r="73" spans="1:36" ht="15.6" x14ac:dyDescent="0.3">
      <c r="A73" s="59" t="str">
        <f t="shared" si="0"/>
        <v>Hide</v>
      </c>
      <c r="B73" s="68"/>
      <c r="C73" s="69">
        <v>32</v>
      </c>
      <c r="D73" s="453"/>
      <c r="E73" s="454"/>
      <c r="F73" s="455"/>
      <c r="G73" s="117"/>
      <c r="H73" s="117"/>
      <c r="I73" s="118"/>
      <c r="J73" s="157"/>
      <c r="K73" s="123"/>
      <c r="L73" s="119" t="str">
        <f t="shared" si="3"/>
        <v/>
      </c>
      <c r="M73" s="120" t="str">
        <f t="shared" si="11"/>
        <v/>
      </c>
      <c r="N73" s="261" t="str">
        <f t="shared" si="4"/>
        <v/>
      </c>
      <c r="O73" s="122" t="str">
        <f t="shared" si="5"/>
        <v/>
      </c>
      <c r="P73" s="122" t="str">
        <f t="shared" si="6"/>
        <v/>
      </c>
      <c r="Q73" s="122">
        <f t="shared" si="1"/>
        <v>0</v>
      </c>
      <c r="R73" s="19"/>
      <c r="S73" s="47"/>
      <c r="T73" s="23"/>
      <c r="U73" s="23"/>
      <c r="V73" s="23"/>
      <c r="W73" s="172" t="str">
        <f t="shared" si="7"/>
        <v/>
      </c>
      <c r="X73" s="172" t="str">
        <f t="shared" si="8"/>
        <v/>
      </c>
      <c r="Y73" s="173">
        <f t="shared" si="9"/>
        <v>0</v>
      </c>
      <c r="Z73" s="173">
        <f t="shared" si="2"/>
        <v>0</v>
      </c>
      <c r="AA73" s="49"/>
      <c r="AB73" s="52"/>
      <c r="AC73" s="49"/>
      <c r="AJ73" s="349" t="str">
        <f t="shared" si="10"/>
        <v/>
      </c>
    </row>
    <row r="74" spans="1:36" ht="15.6" x14ac:dyDescent="0.3">
      <c r="A74" s="59" t="str">
        <f t="shared" si="0"/>
        <v>Hide</v>
      </c>
      <c r="B74" s="68"/>
      <c r="C74" s="69">
        <v>33</v>
      </c>
      <c r="D74" s="453"/>
      <c r="E74" s="454"/>
      <c r="F74" s="455"/>
      <c r="G74" s="117"/>
      <c r="H74" s="117"/>
      <c r="I74" s="118"/>
      <c r="J74" s="157"/>
      <c r="K74" s="123"/>
      <c r="L74" s="119" t="str">
        <f t="shared" si="3"/>
        <v/>
      </c>
      <c r="M74" s="120" t="str">
        <f t="shared" si="11"/>
        <v/>
      </c>
      <c r="N74" s="261" t="str">
        <f t="shared" si="4"/>
        <v/>
      </c>
      <c r="O74" s="122" t="str">
        <f t="shared" si="5"/>
        <v/>
      </c>
      <c r="P74" s="122" t="str">
        <f t="shared" si="6"/>
        <v/>
      </c>
      <c r="Q74" s="122">
        <f t="shared" ref="Q74:Q105" si="12">SUM(O74:P74)</f>
        <v>0</v>
      </c>
      <c r="R74" s="19"/>
      <c r="S74" s="47"/>
      <c r="T74" s="23"/>
      <c r="U74" s="23"/>
      <c r="V74" s="23"/>
      <c r="W74" s="172" t="str">
        <f t="shared" si="7"/>
        <v/>
      </c>
      <c r="X74" s="172" t="str">
        <f t="shared" si="8"/>
        <v/>
      </c>
      <c r="Y74" s="173">
        <f t="shared" si="9"/>
        <v>0</v>
      </c>
      <c r="Z74" s="173">
        <f t="shared" si="2"/>
        <v>0</v>
      </c>
      <c r="AA74" s="49"/>
      <c r="AB74" s="52"/>
      <c r="AC74" s="49"/>
      <c r="AJ74" s="349" t="str">
        <f t="shared" si="10"/>
        <v/>
      </c>
    </row>
    <row r="75" spans="1:36" ht="15.6" x14ac:dyDescent="0.3">
      <c r="A75" s="59" t="str">
        <f t="shared" si="0"/>
        <v>Hide</v>
      </c>
      <c r="B75" s="68"/>
      <c r="C75" s="69">
        <v>34</v>
      </c>
      <c r="D75" s="453"/>
      <c r="E75" s="454"/>
      <c r="F75" s="455"/>
      <c r="G75" s="117"/>
      <c r="H75" s="117"/>
      <c r="I75" s="118"/>
      <c r="J75" s="157"/>
      <c r="K75" s="123"/>
      <c r="L75" s="119" t="str">
        <f t="shared" si="3"/>
        <v/>
      </c>
      <c r="M75" s="120" t="str">
        <f t="shared" si="11"/>
        <v/>
      </c>
      <c r="N75" s="261" t="str">
        <f t="shared" si="4"/>
        <v/>
      </c>
      <c r="O75" s="122" t="str">
        <f t="shared" si="5"/>
        <v/>
      </c>
      <c r="P75" s="122" t="str">
        <f t="shared" si="6"/>
        <v/>
      </c>
      <c r="Q75" s="122">
        <f t="shared" si="12"/>
        <v>0</v>
      </c>
      <c r="R75" s="19"/>
      <c r="S75" s="47"/>
      <c r="T75" s="23"/>
      <c r="U75" s="23"/>
      <c r="V75" s="23"/>
      <c r="W75" s="172" t="str">
        <f t="shared" si="7"/>
        <v/>
      </c>
      <c r="X75" s="172" t="str">
        <f t="shared" si="8"/>
        <v/>
      </c>
      <c r="Y75" s="173">
        <f t="shared" si="9"/>
        <v>0</v>
      </c>
      <c r="Z75" s="173">
        <f t="shared" si="2"/>
        <v>0</v>
      </c>
      <c r="AA75" s="49"/>
      <c r="AB75" s="52"/>
      <c r="AC75" s="49"/>
      <c r="AJ75" s="349" t="str">
        <f t="shared" si="10"/>
        <v/>
      </c>
    </row>
    <row r="76" spans="1:36" ht="15.6" x14ac:dyDescent="0.3">
      <c r="A76" s="59" t="str">
        <f t="shared" si="0"/>
        <v>Hide</v>
      </c>
      <c r="B76" s="68"/>
      <c r="C76" s="69">
        <v>35</v>
      </c>
      <c r="D76" s="453"/>
      <c r="E76" s="454"/>
      <c r="F76" s="455"/>
      <c r="G76" s="117"/>
      <c r="H76" s="117"/>
      <c r="I76" s="118"/>
      <c r="J76" s="157"/>
      <c r="K76" s="123"/>
      <c r="L76" s="119" t="str">
        <f t="shared" si="3"/>
        <v/>
      </c>
      <c r="M76" s="120" t="str">
        <f t="shared" si="11"/>
        <v/>
      </c>
      <c r="N76" s="261" t="str">
        <f t="shared" si="4"/>
        <v/>
      </c>
      <c r="O76" s="122" t="str">
        <f t="shared" si="5"/>
        <v/>
      </c>
      <c r="P76" s="122" t="str">
        <f t="shared" si="6"/>
        <v/>
      </c>
      <c r="Q76" s="122">
        <f t="shared" si="12"/>
        <v>0</v>
      </c>
      <c r="R76" s="19"/>
      <c r="S76" s="47"/>
      <c r="T76" s="23"/>
      <c r="U76" s="23"/>
      <c r="V76" s="23"/>
      <c r="W76" s="172" t="str">
        <f t="shared" si="7"/>
        <v/>
      </c>
      <c r="X76" s="172" t="str">
        <f t="shared" si="8"/>
        <v/>
      </c>
      <c r="Y76" s="173">
        <f t="shared" si="9"/>
        <v>0</v>
      </c>
      <c r="Z76" s="173">
        <f t="shared" si="2"/>
        <v>0</v>
      </c>
      <c r="AA76" s="49"/>
      <c r="AB76" s="52"/>
      <c r="AC76" s="49"/>
      <c r="AJ76" s="349" t="str">
        <f t="shared" si="10"/>
        <v/>
      </c>
    </row>
    <row r="77" spans="1:36" ht="15.6" x14ac:dyDescent="0.3">
      <c r="A77" s="59" t="str">
        <f t="shared" si="0"/>
        <v>Hide</v>
      </c>
      <c r="B77" s="68"/>
      <c r="C77" s="69">
        <v>36</v>
      </c>
      <c r="D77" s="453"/>
      <c r="E77" s="454"/>
      <c r="F77" s="455"/>
      <c r="G77" s="117"/>
      <c r="H77" s="117"/>
      <c r="I77" s="118"/>
      <c r="J77" s="157"/>
      <c r="K77" s="123"/>
      <c r="L77" s="119" t="str">
        <f t="shared" si="3"/>
        <v/>
      </c>
      <c r="M77" s="120" t="str">
        <f t="shared" si="11"/>
        <v/>
      </c>
      <c r="N77" s="261" t="str">
        <f t="shared" si="4"/>
        <v/>
      </c>
      <c r="O77" s="122" t="str">
        <f t="shared" si="5"/>
        <v/>
      </c>
      <c r="P77" s="122" t="str">
        <f t="shared" si="6"/>
        <v/>
      </c>
      <c r="Q77" s="122">
        <f t="shared" si="12"/>
        <v>0</v>
      </c>
      <c r="R77" s="19"/>
      <c r="S77" s="47"/>
      <c r="T77" s="23"/>
      <c r="U77" s="23"/>
      <c r="V77" s="23"/>
      <c r="W77" s="172" t="str">
        <f t="shared" si="7"/>
        <v/>
      </c>
      <c r="X77" s="172" t="str">
        <f t="shared" si="8"/>
        <v/>
      </c>
      <c r="Y77" s="173">
        <f t="shared" si="9"/>
        <v>0</v>
      </c>
      <c r="Z77" s="173">
        <f t="shared" si="2"/>
        <v>0</v>
      </c>
      <c r="AA77" s="49"/>
      <c r="AB77" s="52"/>
      <c r="AC77" s="49"/>
      <c r="AJ77" s="349" t="str">
        <f t="shared" si="10"/>
        <v/>
      </c>
    </row>
    <row r="78" spans="1:36" ht="15.6" x14ac:dyDescent="0.3">
      <c r="A78" s="59" t="str">
        <f t="shared" si="0"/>
        <v>Hide</v>
      </c>
      <c r="B78" s="68"/>
      <c r="C78" s="69">
        <v>37</v>
      </c>
      <c r="D78" s="453"/>
      <c r="E78" s="454"/>
      <c r="F78" s="455"/>
      <c r="G78" s="117"/>
      <c r="H78" s="117"/>
      <c r="I78" s="118"/>
      <c r="J78" s="157"/>
      <c r="K78" s="123"/>
      <c r="L78" s="119" t="str">
        <f t="shared" si="3"/>
        <v/>
      </c>
      <c r="M78" s="120" t="str">
        <f t="shared" si="11"/>
        <v/>
      </c>
      <c r="N78" s="261" t="str">
        <f t="shared" si="4"/>
        <v/>
      </c>
      <c r="O78" s="122" t="str">
        <f t="shared" si="5"/>
        <v/>
      </c>
      <c r="P78" s="122" t="str">
        <f t="shared" si="6"/>
        <v/>
      </c>
      <c r="Q78" s="122">
        <f t="shared" si="12"/>
        <v>0</v>
      </c>
      <c r="R78" s="19"/>
      <c r="S78" s="47"/>
      <c r="T78" s="23"/>
      <c r="U78" s="23"/>
      <c r="V78" s="23"/>
      <c r="W78" s="172" t="str">
        <f t="shared" si="7"/>
        <v/>
      </c>
      <c r="X78" s="172" t="str">
        <f t="shared" si="8"/>
        <v/>
      </c>
      <c r="Y78" s="173">
        <f t="shared" si="9"/>
        <v>0</v>
      </c>
      <c r="Z78" s="173">
        <f t="shared" si="2"/>
        <v>0</v>
      </c>
      <c r="AA78" s="49"/>
      <c r="AB78" s="52"/>
      <c r="AC78" s="49"/>
      <c r="AJ78" s="349" t="str">
        <f t="shared" si="10"/>
        <v/>
      </c>
    </row>
    <row r="79" spans="1:36" ht="15.6" x14ac:dyDescent="0.3">
      <c r="A79" s="59" t="str">
        <f t="shared" si="0"/>
        <v>Hide</v>
      </c>
      <c r="B79" s="68"/>
      <c r="C79" s="69">
        <v>38</v>
      </c>
      <c r="D79" s="453"/>
      <c r="E79" s="454"/>
      <c r="F79" s="455"/>
      <c r="G79" s="117"/>
      <c r="H79" s="117"/>
      <c r="I79" s="118"/>
      <c r="J79" s="157"/>
      <c r="K79" s="123"/>
      <c r="L79" s="119" t="str">
        <f t="shared" si="3"/>
        <v/>
      </c>
      <c r="M79" s="120" t="str">
        <f t="shared" si="11"/>
        <v/>
      </c>
      <c r="N79" s="261" t="str">
        <f t="shared" si="4"/>
        <v/>
      </c>
      <c r="O79" s="122" t="str">
        <f t="shared" si="5"/>
        <v/>
      </c>
      <c r="P79" s="122" t="str">
        <f t="shared" si="6"/>
        <v/>
      </c>
      <c r="Q79" s="122">
        <f t="shared" si="12"/>
        <v>0</v>
      </c>
      <c r="R79" s="19"/>
      <c r="S79" s="47"/>
      <c r="T79" s="23"/>
      <c r="U79" s="23"/>
      <c r="V79" s="23"/>
      <c r="W79" s="172" t="str">
        <f t="shared" si="7"/>
        <v/>
      </c>
      <c r="X79" s="172" t="str">
        <f t="shared" si="8"/>
        <v/>
      </c>
      <c r="Y79" s="173">
        <f t="shared" si="9"/>
        <v>0</v>
      </c>
      <c r="Z79" s="173">
        <f t="shared" si="2"/>
        <v>0</v>
      </c>
      <c r="AA79" s="49"/>
      <c r="AB79" s="52"/>
      <c r="AC79" s="49"/>
      <c r="AJ79" s="349" t="str">
        <f t="shared" si="10"/>
        <v/>
      </c>
    </row>
    <row r="80" spans="1:36" ht="15.6" x14ac:dyDescent="0.3">
      <c r="A80" s="59" t="str">
        <f t="shared" si="0"/>
        <v>Hide</v>
      </c>
      <c r="B80" s="68"/>
      <c r="C80" s="69">
        <v>39</v>
      </c>
      <c r="D80" s="453"/>
      <c r="E80" s="454"/>
      <c r="F80" s="455"/>
      <c r="G80" s="117"/>
      <c r="H80" s="117"/>
      <c r="I80" s="118"/>
      <c r="J80" s="157"/>
      <c r="K80" s="123"/>
      <c r="L80" s="119" t="str">
        <f t="shared" si="3"/>
        <v/>
      </c>
      <c r="M80" s="120" t="str">
        <f t="shared" si="11"/>
        <v/>
      </c>
      <c r="N80" s="261" t="str">
        <f t="shared" si="4"/>
        <v/>
      </c>
      <c r="O80" s="122" t="str">
        <f t="shared" si="5"/>
        <v/>
      </c>
      <c r="P80" s="122" t="str">
        <f t="shared" si="6"/>
        <v/>
      </c>
      <c r="Q80" s="122">
        <f t="shared" si="12"/>
        <v>0</v>
      </c>
      <c r="R80" s="19"/>
      <c r="S80" s="47"/>
      <c r="T80" s="23"/>
      <c r="U80" s="23"/>
      <c r="V80" s="23"/>
      <c r="W80" s="172" t="str">
        <f t="shared" si="7"/>
        <v/>
      </c>
      <c r="X80" s="172" t="str">
        <f t="shared" si="8"/>
        <v/>
      </c>
      <c r="Y80" s="173">
        <f t="shared" si="9"/>
        <v>0</v>
      </c>
      <c r="Z80" s="173">
        <f t="shared" si="2"/>
        <v>0</v>
      </c>
      <c r="AA80" s="49"/>
      <c r="AB80" s="52"/>
      <c r="AC80" s="49"/>
      <c r="AJ80" s="349" t="str">
        <f t="shared" si="10"/>
        <v/>
      </c>
    </row>
    <row r="81" spans="1:36" ht="15.6" x14ac:dyDescent="0.3">
      <c r="A81" s="59" t="str">
        <f t="shared" si="0"/>
        <v>Hide</v>
      </c>
      <c r="B81" s="68"/>
      <c r="C81" s="69">
        <v>40</v>
      </c>
      <c r="D81" s="453"/>
      <c r="E81" s="454"/>
      <c r="F81" s="455"/>
      <c r="G81" s="117"/>
      <c r="H81" s="117"/>
      <c r="I81" s="118"/>
      <c r="J81" s="157"/>
      <c r="K81" s="123"/>
      <c r="L81" s="119" t="str">
        <f t="shared" si="3"/>
        <v/>
      </c>
      <c r="M81" s="120" t="str">
        <f t="shared" si="11"/>
        <v/>
      </c>
      <c r="N81" s="261" t="str">
        <f t="shared" si="4"/>
        <v/>
      </c>
      <c r="O81" s="122" t="str">
        <f t="shared" si="5"/>
        <v/>
      </c>
      <c r="P81" s="122" t="str">
        <f t="shared" si="6"/>
        <v/>
      </c>
      <c r="Q81" s="122">
        <f t="shared" si="12"/>
        <v>0</v>
      </c>
      <c r="R81" s="19"/>
      <c r="S81" s="47"/>
      <c r="T81" s="23"/>
      <c r="U81" s="23"/>
      <c r="V81" s="23"/>
      <c r="W81" s="172" t="str">
        <f t="shared" si="7"/>
        <v/>
      </c>
      <c r="X81" s="172" t="str">
        <f t="shared" si="8"/>
        <v/>
      </c>
      <c r="Y81" s="173">
        <f t="shared" si="9"/>
        <v>0</v>
      </c>
      <c r="Z81" s="173">
        <f t="shared" si="2"/>
        <v>0</v>
      </c>
      <c r="AA81" s="49"/>
      <c r="AB81" s="52"/>
      <c r="AC81" s="49"/>
      <c r="AJ81" s="349" t="str">
        <f t="shared" si="10"/>
        <v/>
      </c>
    </row>
    <row r="82" spans="1:36" ht="15.6" x14ac:dyDescent="0.3">
      <c r="A82" s="59" t="str">
        <f t="shared" si="0"/>
        <v>Hide</v>
      </c>
      <c r="B82" s="68"/>
      <c r="C82" s="69">
        <v>41</v>
      </c>
      <c r="D82" s="453"/>
      <c r="E82" s="454"/>
      <c r="F82" s="455"/>
      <c r="G82" s="117"/>
      <c r="H82" s="117"/>
      <c r="I82" s="118"/>
      <c r="J82" s="157"/>
      <c r="K82" s="123"/>
      <c r="L82" s="119" t="str">
        <f t="shared" si="3"/>
        <v/>
      </c>
      <c r="M82" s="120" t="str">
        <f t="shared" si="11"/>
        <v/>
      </c>
      <c r="N82" s="261" t="str">
        <f t="shared" si="4"/>
        <v/>
      </c>
      <c r="O82" s="122" t="str">
        <f t="shared" si="5"/>
        <v/>
      </c>
      <c r="P82" s="122" t="str">
        <f t="shared" si="6"/>
        <v/>
      </c>
      <c r="Q82" s="122">
        <f t="shared" si="12"/>
        <v>0</v>
      </c>
      <c r="R82" s="19"/>
      <c r="S82" s="47"/>
      <c r="T82" s="23"/>
      <c r="U82" s="23"/>
      <c r="V82" s="23"/>
      <c r="W82" s="172" t="str">
        <f t="shared" si="7"/>
        <v/>
      </c>
      <c r="X82" s="172" t="str">
        <f t="shared" si="8"/>
        <v/>
      </c>
      <c r="Y82" s="173">
        <f t="shared" si="9"/>
        <v>0</v>
      </c>
      <c r="Z82" s="173">
        <f t="shared" si="2"/>
        <v>0</v>
      </c>
      <c r="AA82" s="49"/>
      <c r="AB82" s="52"/>
      <c r="AC82" s="49"/>
      <c r="AJ82" s="349" t="str">
        <f t="shared" si="10"/>
        <v/>
      </c>
    </row>
    <row r="83" spans="1:36" ht="15.6" x14ac:dyDescent="0.3">
      <c r="A83" s="59" t="str">
        <f t="shared" si="0"/>
        <v>Hide</v>
      </c>
      <c r="B83" s="68"/>
      <c r="C83" s="69">
        <v>42</v>
      </c>
      <c r="D83" s="453"/>
      <c r="E83" s="454"/>
      <c r="F83" s="455"/>
      <c r="G83" s="117"/>
      <c r="H83" s="117"/>
      <c r="I83" s="118"/>
      <c r="J83" s="157"/>
      <c r="K83" s="123"/>
      <c r="L83" s="119" t="str">
        <f t="shared" si="3"/>
        <v/>
      </c>
      <c r="M83" s="120" t="str">
        <f t="shared" si="11"/>
        <v/>
      </c>
      <c r="N83" s="261" t="str">
        <f t="shared" si="4"/>
        <v/>
      </c>
      <c r="O83" s="122" t="str">
        <f t="shared" si="5"/>
        <v/>
      </c>
      <c r="P83" s="122" t="str">
        <f t="shared" si="6"/>
        <v/>
      </c>
      <c r="Q83" s="122">
        <f t="shared" si="12"/>
        <v>0</v>
      </c>
      <c r="R83" s="19"/>
      <c r="S83" s="47"/>
      <c r="T83" s="23"/>
      <c r="U83" s="23"/>
      <c r="V83" s="23"/>
      <c r="W83" s="172" t="str">
        <f t="shared" si="7"/>
        <v/>
      </c>
      <c r="X83" s="172" t="str">
        <f t="shared" si="8"/>
        <v/>
      </c>
      <c r="Y83" s="173">
        <f t="shared" si="9"/>
        <v>0</v>
      </c>
      <c r="Z83" s="173">
        <f t="shared" si="2"/>
        <v>0</v>
      </c>
      <c r="AA83" s="49"/>
      <c r="AB83" s="52"/>
      <c r="AC83" s="49"/>
      <c r="AJ83" s="349" t="str">
        <f t="shared" si="10"/>
        <v/>
      </c>
    </row>
    <row r="84" spans="1:36" ht="15.6" x14ac:dyDescent="0.3">
      <c r="A84" s="59" t="str">
        <f t="shared" si="0"/>
        <v>Hide</v>
      </c>
      <c r="B84" s="68"/>
      <c r="C84" s="69">
        <v>43</v>
      </c>
      <c r="D84" s="453"/>
      <c r="E84" s="454"/>
      <c r="F84" s="455"/>
      <c r="G84" s="117"/>
      <c r="H84" s="117"/>
      <c r="I84" s="118"/>
      <c r="J84" s="157"/>
      <c r="K84" s="123"/>
      <c r="L84" s="119" t="str">
        <f t="shared" si="3"/>
        <v/>
      </c>
      <c r="M84" s="120" t="str">
        <f t="shared" si="11"/>
        <v/>
      </c>
      <c r="N84" s="261" t="str">
        <f t="shared" si="4"/>
        <v/>
      </c>
      <c r="O84" s="122" t="str">
        <f t="shared" si="5"/>
        <v/>
      </c>
      <c r="P84" s="122" t="str">
        <f t="shared" si="6"/>
        <v/>
      </c>
      <c r="Q84" s="122">
        <f t="shared" si="12"/>
        <v>0</v>
      </c>
      <c r="R84" s="19"/>
      <c r="S84" s="47"/>
      <c r="T84" s="23"/>
      <c r="U84" s="23"/>
      <c r="V84" s="23"/>
      <c r="W84" s="172" t="str">
        <f t="shared" si="7"/>
        <v/>
      </c>
      <c r="X84" s="172" t="str">
        <f t="shared" si="8"/>
        <v/>
      </c>
      <c r="Y84" s="173">
        <f t="shared" si="9"/>
        <v>0</v>
      </c>
      <c r="Z84" s="173">
        <f t="shared" si="2"/>
        <v>0</v>
      </c>
      <c r="AA84" s="49"/>
      <c r="AB84" s="52"/>
      <c r="AC84" s="49"/>
      <c r="AJ84" s="349" t="str">
        <f t="shared" si="10"/>
        <v/>
      </c>
    </row>
    <row r="85" spans="1:36" ht="15.6" x14ac:dyDescent="0.3">
      <c r="A85" s="59" t="str">
        <f t="shared" si="0"/>
        <v>Hide</v>
      </c>
      <c r="B85" s="68"/>
      <c r="C85" s="69">
        <v>44</v>
      </c>
      <c r="D85" s="453"/>
      <c r="E85" s="454"/>
      <c r="F85" s="455"/>
      <c r="G85" s="117"/>
      <c r="H85" s="117"/>
      <c r="I85" s="118"/>
      <c r="J85" s="157"/>
      <c r="K85" s="123"/>
      <c r="L85" s="119" t="str">
        <f t="shared" si="3"/>
        <v/>
      </c>
      <c r="M85" s="120" t="str">
        <f t="shared" si="11"/>
        <v/>
      </c>
      <c r="N85" s="261" t="str">
        <f t="shared" si="4"/>
        <v/>
      </c>
      <c r="O85" s="122" t="str">
        <f t="shared" si="5"/>
        <v/>
      </c>
      <c r="P85" s="122" t="str">
        <f t="shared" si="6"/>
        <v/>
      </c>
      <c r="Q85" s="122">
        <f t="shared" si="12"/>
        <v>0</v>
      </c>
      <c r="R85" s="19"/>
      <c r="S85" s="47"/>
      <c r="T85" s="23"/>
      <c r="U85" s="23"/>
      <c r="V85" s="23"/>
      <c r="W85" s="172" t="str">
        <f t="shared" si="7"/>
        <v/>
      </c>
      <c r="X85" s="172" t="str">
        <f t="shared" si="8"/>
        <v/>
      </c>
      <c r="Y85" s="173">
        <f t="shared" si="9"/>
        <v>0</v>
      </c>
      <c r="Z85" s="173">
        <f t="shared" si="2"/>
        <v>0</v>
      </c>
      <c r="AA85" s="49"/>
      <c r="AB85" s="52"/>
      <c r="AC85" s="49"/>
      <c r="AJ85" s="349" t="str">
        <f t="shared" si="10"/>
        <v/>
      </c>
    </row>
    <row r="86" spans="1:36" ht="15.6" x14ac:dyDescent="0.3">
      <c r="A86" s="59" t="str">
        <f t="shared" si="0"/>
        <v>Hide</v>
      </c>
      <c r="B86" s="68"/>
      <c r="C86" s="69">
        <v>45</v>
      </c>
      <c r="D86" s="453"/>
      <c r="E86" s="454"/>
      <c r="F86" s="455"/>
      <c r="G86" s="117"/>
      <c r="H86" s="117"/>
      <c r="I86" s="118"/>
      <c r="J86" s="157"/>
      <c r="K86" s="123"/>
      <c r="L86" s="119" t="str">
        <f t="shared" si="3"/>
        <v/>
      </c>
      <c r="M86" s="120" t="str">
        <f t="shared" si="11"/>
        <v/>
      </c>
      <c r="N86" s="261" t="str">
        <f t="shared" si="4"/>
        <v/>
      </c>
      <c r="O86" s="122" t="str">
        <f t="shared" si="5"/>
        <v/>
      </c>
      <c r="P86" s="122" t="str">
        <f t="shared" si="6"/>
        <v/>
      </c>
      <c r="Q86" s="122">
        <f t="shared" si="12"/>
        <v>0</v>
      </c>
      <c r="R86" s="19"/>
      <c r="S86" s="47"/>
      <c r="T86" s="23"/>
      <c r="U86" s="23"/>
      <c r="V86" s="23"/>
      <c r="W86" s="172" t="str">
        <f t="shared" si="7"/>
        <v/>
      </c>
      <c r="X86" s="172" t="str">
        <f t="shared" si="8"/>
        <v/>
      </c>
      <c r="Y86" s="173">
        <f t="shared" si="9"/>
        <v>0</v>
      </c>
      <c r="Z86" s="173">
        <f t="shared" si="2"/>
        <v>0</v>
      </c>
      <c r="AA86" s="49"/>
      <c r="AB86" s="52"/>
      <c r="AC86" s="49"/>
      <c r="AJ86" s="349" t="str">
        <f t="shared" si="10"/>
        <v/>
      </c>
    </row>
    <row r="87" spans="1:36" ht="15.6" x14ac:dyDescent="0.3">
      <c r="A87" s="59" t="str">
        <f t="shared" si="0"/>
        <v>Hide</v>
      </c>
      <c r="B87" s="68"/>
      <c r="C87" s="69">
        <v>46</v>
      </c>
      <c r="D87" s="453"/>
      <c r="E87" s="454"/>
      <c r="F87" s="455"/>
      <c r="G87" s="117"/>
      <c r="H87" s="117"/>
      <c r="I87" s="118"/>
      <c r="J87" s="157"/>
      <c r="K87" s="123"/>
      <c r="L87" s="119" t="str">
        <f t="shared" si="3"/>
        <v/>
      </c>
      <c r="M87" s="120" t="str">
        <f t="shared" si="11"/>
        <v/>
      </c>
      <c r="N87" s="261" t="str">
        <f t="shared" si="4"/>
        <v/>
      </c>
      <c r="O87" s="122" t="str">
        <f t="shared" si="5"/>
        <v/>
      </c>
      <c r="P87" s="122" t="str">
        <f t="shared" si="6"/>
        <v/>
      </c>
      <c r="Q87" s="122">
        <f t="shared" si="12"/>
        <v>0</v>
      </c>
      <c r="R87" s="19"/>
      <c r="S87" s="47"/>
      <c r="T87" s="23"/>
      <c r="U87" s="23"/>
      <c r="V87" s="23"/>
      <c r="W87" s="172" t="str">
        <f t="shared" si="7"/>
        <v/>
      </c>
      <c r="X87" s="172" t="str">
        <f t="shared" si="8"/>
        <v/>
      </c>
      <c r="Y87" s="173">
        <f t="shared" si="9"/>
        <v>0</v>
      </c>
      <c r="Z87" s="173">
        <f t="shared" si="2"/>
        <v>0</v>
      </c>
      <c r="AA87" s="49"/>
      <c r="AB87" s="52"/>
      <c r="AC87" s="49"/>
      <c r="AJ87" s="349" t="str">
        <f t="shared" si="10"/>
        <v/>
      </c>
    </row>
    <row r="88" spans="1:36" ht="15.6" x14ac:dyDescent="0.3">
      <c r="A88" s="59" t="str">
        <f t="shared" si="0"/>
        <v>Hide</v>
      </c>
      <c r="B88" s="68"/>
      <c r="C88" s="69">
        <v>47</v>
      </c>
      <c r="D88" s="453"/>
      <c r="E88" s="454"/>
      <c r="F88" s="455"/>
      <c r="G88" s="117"/>
      <c r="H88" s="117"/>
      <c r="I88" s="118"/>
      <c r="J88" s="157"/>
      <c r="K88" s="123"/>
      <c r="L88" s="119" t="str">
        <f t="shared" si="3"/>
        <v/>
      </c>
      <c r="M88" s="120" t="str">
        <f t="shared" si="11"/>
        <v/>
      </c>
      <c r="N88" s="261" t="str">
        <f t="shared" si="4"/>
        <v/>
      </c>
      <c r="O88" s="122" t="str">
        <f t="shared" si="5"/>
        <v/>
      </c>
      <c r="P88" s="122" t="str">
        <f t="shared" si="6"/>
        <v/>
      </c>
      <c r="Q88" s="122">
        <f t="shared" si="12"/>
        <v>0</v>
      </c>
      <c r="R88" s="19"/>
      <c r="S88" s="47"/>
      <c r="T88" s="23"/>
      <c r="U88" s="23"/>
      <c r="V88" s="23"/>
      <c r="W88" s="172" t="str">
        <f t="shared" si="7"/>
        <v/>
      </c>
      <c r="X88" s="172" t="str">
        <f t="shared" si="8"/>
        <v/>
      </c>
      <c r="Y88" s="173">
        <f t="shared" si="9"/>
        <v>0</v>
      </c>
      <c r="Z88" s="173">
        <f t="shared" si="2"/>
        <v>0</v>
      </c>
      <c r="AA88" s="49"/>
      <c r="AB88" s="52"/>
      <c r="AC88" s="49"/>
      <c r="AJ88" s="349" t="str">
        <f t="shared" si="10"/>
        <v/>
      </c>
    </row>
    <row r="89" spans="1:36" ht="15.6" x14ac:dyDescent="0.3">
      <c r="A89" s="59" t="str">
        <f t="shared" si="0"/>
        <v>Hide</v>
      </c>
      <c r="B89" s="68"/>
      <c r="C89" s="69">
        <v>48</v>
      </c>
      <c r="D89" s="453"/>
      <c r="E89" s="454"/>
      <c r="F89" s="455"/>
      <c r="G89" s="117"/>
      <c r="H89" s="117"/>
      <c r="I89" s="118"/>
      <c r="J89" s="157"/>
      <c r="K89" s="123"/>
      <c r="L89" s="119" t="str">
        <f t="shared" si="3"/>
        <v/>
      </c>
      <c r="M89" s="120" t="str">
        <f t="shared" si="11"/>
        <v/>
      </c>
      <c r="N89" s="261" t="str">
        <f t="shared" si="4"/>
        <v/>
      </c>
      <c r="O89" s="122" t="str">
        <f t="shared" si="5"/>
        <v/>
      </c>
      <c r="P89" s="122" t="str">
        <f t="shared" si="6"/>
        <v/>
      </c>
      <c r="Q89" s="122">
        <f t="shared" si="12"/>
        <v>0</v>
      </c>
      <c r="R89" s="19"/>
      <c r="S89" s="47"/>
      <c r="T89" s="23"/>
      <c r="U89" s="23"/>
      <c r="V89" s="23"/>
      <c r="W89" s="172" t="str">
        <f t="shared" si="7"/>
        <v/>
      </c>
      <c r="X89" s="172" t="str">
        <f t="shared" si="8"/>
        <v/>
      </c>
      <c r="Y89" s="173">
        <f t="shared" si="9"/>
        <v>0</v>
      </c>
      <c r="Z89" s="173">
        <f t="shared" si="2"/>
        <v>0</v>
      </c>
      <c r="AA89" s="49"/>
      <c r="AB89" s="52"/>
      <c r="AC89" s="49"/>
      <c r="AJ89" s="349" t="str">
        <f t="shared" si="10"/>
        <v/>
      </c>
    </row>
    <row r="90" spans="1:36" ht="15.6" x14ac:dyDescent="0.3">
      <c r="A90" s="59" t="str">
        <f t="shared" si="0"/>
        <v>Hide</v>
      </c>
      <c r="B90" s="68"/>
      <c r="C90" s="69">
        <v>49</v>
      </c>
      <c r="D90" s="453"/>
      <c r="E90" s="454"/>
      <c r="F90" s="455"/>
      <c r="G90" s="117"/>
      <c r="H90" s="117"/>
      <c r="I90" s="118"/>
      <c r="J90" s="157"/>
      <c r="K90" s="123"/>
      <c r="L90" s="119" t="str">
        <f t="shared" si="3"/>
        <v/>
      </c>
      <c r="M90" s="120" t="str">
        <f t="shared" si="11"/>
        <v/>
      </c>
      <c r="N90" s="261" t="str">
        <f t="shared" si="4"/>
        <v/>
      </c>
      <c r="O90" s="122" t="str">
        <f t="shared" si="5"/>
        <v/>
      </c>
      <c r="P90" s="122" t="str">
        <f t="shared" si="6"/>
        <v/>
      </c>
      <c r="Q90" s="122">
        <f t="shared" si="12"/>
        <v>0</v>
      </c>
      <c r="R90" s="19"/>
      <c r="S90" s="47"/>
      <c r="T90" s="23"/>
      <c r="U90" s="23"/>
      <c r="V90" s="23"/>
      <c r="W90" s="172" t="str">
        <f t="shared" si="7"/>
        <v/>
      </c>
      <c r="X90" s="172" t="str">
        <f t="shared" si="8"/>
        <v/>
      </c>
      <c r="Y90" s="173">
        <f t="shared" si="9"/>
        <v>0</v>
      </c>
      <c r="Z90" s="173">
        <f t="shared" si="2"/>
        <v>0</v>
      </c>
      <c r="AA90" s="49"/>
      <c r="AB90" s="52"/>
      <c r="AC90" s="49"/>
      <c r="AJ90" s="349" t="str">
        <f t="shared" si="10"/>
        <v/>
      </c>
    </row>
    <row r="91" spans="1:36" ht="15.6" x14ac:dyDescent="0.3">
      <c r="A91" s="59" t="str">
        <f t="shared" si="0"/>
        <v>Hide</v>
      </c>
      <c r="B91" s="68"/>
      <c r="C91" s="69">
        <v>50</v>
      </c>
      <c r="D91" s="453"/>
      <c r="E91" s="454"/>
      <c r="F91" s="455"/>
      <c r="G91" s="117"/>
      <c r="H91" s="117"/>
      <c r="I91" s="118"/>
      <c r="J91" s="157"/>
      <c r="K91" s="123"/>
      <c r="L91" s="119" t="str">
        <f t="shared" si="3"/>
        <v/>
      </c>
      <c r="M91" s="120" t="str">
        <f t="shared" si="11"/>
        <v/>
      </c>
      <c r="N91" s="261" t="str">
        <f t="shared" si="4"/>
        <v/>
      </c>
      <c r="O91" s="122" t="str">
        <f t="shared" si="5"/>
        <v/>
      </c>
      <c r="P91" s="122" t="str">
        <f t="shared" si="6"/>
        <v/>
      </c>
      <c r="Q91" s="122">
        <f t="shared" si="12"/>
        <v>0</v>
      </c>
      <c r="R91" s="19"/>
      <c r="S91" s="47"/>
      <c r="T91" s="23"/>
      <c r="U91" s="23"/>
      <c r="V91" s="23"/>
      <c r="W91" s="172" t="str">
        <f t="shared" si="7"/>
        <v/>
      </c>
      <c r="X91" s="172" t="str">
        <f t="shared" si="8"/>
        <v/>
      </c>
      <c r="Y91" s="173">
        <f t="shared" si="9"/>
        <v>0</v>
      </c>
      <c r="Z91" s="173">
        <f t="shared" si="2"/>
        <v>0</v>
      </c>
      <c r="AA91" s="49"/>
      <c r="AB91" s="52"/>
      <c r="AC91" s="49"/>
      <c r="AJ91" s="349" t="str">
        <f t="shared" si="10"/>
        <v/>
      </c>
    </row>
    <row r="92" spans="1:36" ht="15.6" x14ac:dyDescent="0.3">
      <c r="A92" s="59" t="str">
        <f t="shared" si="0"/>
        <v>Hide</v>
      </c>
      <c r="B92" s="68"/>
      <c r="C92" s="69">
        <v>51</v>
      </c>
      <c r="D92" s="453"/>
      <c r="E92" s="454"/>
      <c r="F92" s="455"/>
      <c r="G92" s="117"/>
      <c r="H92" s="117"/>
      <c r="I92" s="118"/>
      <c r="J92" s="157"/>
      <c r="K92" s="123"/>
      <c r="L92" s="119" t="str">
        <f t="shared" si="3"/>
        <v/>
      </c>
      <c r="M92" s="120" t="str">
        <f t="shared" si="11"/>
        <v/>
      </c>
      <c r="N92" s="261" t="str">
        <f t="shared" si="4"/>
        <v/>
      </c>
      <c r="O92" s="122" t="str">
        <f t="shared" si="5"/>
        <v/>
      </c>
      <c r="P92" s="122" t="str">
        <f t="shared" si="6"/>
        <v/>
      </c>
      <c r="Q92" s="122">
        <f t="shared" si="12"/>
        <v>0</v>
      </c>
      <c r="R92" s="19"/>
      <c r="S92" s="47"/>
      <c r="T92" s="23"/>
      <c r="U92" s="23"/>
      <c r="V92" s="23"/>
      <c r="W92" s="172" t="str">
        <f t="shared" si="7"/>
        <v/>
      </c>
      <c r="X92" s="172" t="str">
        <f t="shared" si="8"/>
        <v/>
      </c>
      <c r="Y92" s="173">
        <f t="shared" si="9"/>
        <v>0</v>
      </c>
      <c r="Z92" s="173">
        <f t="shared" si="2"/>
        <v>0</v>
      </c>
      <c r="AA92" s="49"/>
      <c r="AB92" s="52"/>
      <c r="AC92" s="49"/>
      <c r="AJ92" s="349" t="str">
        <f t="shared" si="10"/>
        <v/>
      </c>
    </row>
    <row r="93" spans="1:36" ht="15.6" x14ac:dyDescent="0.3">
      <c r="A93" s="59" t="str">
        <f t="shared" si="0"/>
        <v>Hide</v>
      </c>
      <c r="B93" s="68"/>
      <c r="C93" s="69">
        <v>52</v>
      </c>
      <c r="D93" s="453"/>
      <c r="E93" s="454"/>
      <c r="F93" s="455"/>
      <c r="G93" s="117"/>
      <c r="H93" s="117"/>
      <c r="I93" s="118"/>
      <c r="J93" s="157"/>
      <c r="K93" s="123"/>
      <c r="L93" s="119" t="str">
        <f t="shared" si="3"/>
        <v/>
      </c>
      <c r="M93" s="120" t="str">
        <f t="shared" si="11"/>
        <v/>
      </c>
      <c r="N93" s="261" t="str">
        <f t="shared" si="4"/>
        <v/>
      </c>
      <c r="O93" s="122" t="str">
        <f t="shared" si="5"/>
        <v/>
      </c>
      <c r="P93" s="122" t="str">
        <f t="shared" si="6"/>
        <v/>
      </c>
      <c r="Q93" s="122">
        <f t="shared" si="12"/>
        <v>0</v>
      </c>
      <c r="R93" s="19"/>
      <c r="S93" s="47"/>
      <c r="T93" s="23"/>
      <c r="U93" s="23"/>
      <c r="V93" s="23"/>
      <c r="W93" s="172" t="str">
        <f t="shared" si="7"/>
        <v/>
      </c>
      <c r="X93" s="172" t="str">
        <f t="shared" si="8"/>
        <v/>
      </c>
      <c r="Y93" s="173">
        <f t="shared" si="9"/>
        <v>0</v>
      </c>
      <c r="Z93" s="173">
        <f t="shared" si="2"/>
        <v>0</v>
      </c>
      <c r="AA93" s="49"/>
      <c r="AB93" s="52"/>
      <c r="AC93" s="49"/>
      <c r="AJ93" s="349" t="str">
        <f t="shared" si="10"/>
        <v/>
      </c>
    </row>
    <row r="94" spans="1:36" ht="15.6" x14ac:dyDescent="0.3">
      <c r="A94" s="59" t="str">
        <f t="shared" si="0"/>
        <v>Hide</v>
      </c>
      <c r="B94" s="68"/>
      <c r="C94" s="69">
        <v>53</v>
      </c>
      <c r="D94" s="453"/>
      <c r="E94" s="454"/>
      <c r="F94" s="455"/>
      <c r="G94" s="117"/>
      <c r="H94" s="117"/>
      <c r="I94" s="118"/>
      <c r="J94" s="157"/>
      <c r="K94" s="123"/>
      <c r="L94" s="119" t="str">
        <f t="shared" si="3"/>
        <v/>
      </c>
      <c r="M94" s="120" t="str">
        <f t="shared" si="11"/>
        <v/>
      </c>
      <c r="N94" s="261" t="str">
        <f t="shared" si="4"/>
        <v/>
      </c>
      <c r="O94" s="122" t="str">
        <f t="shared" si="5"/>
        <v/>
      </c>
      <c r="P94" s="122" t="str">
        <f t="shared" si="6"/>
        <v/>
      </c>
      <c r="Q94" s="122">
        <f t="shared" si="12"/>
        <v>0</v>
      </c>
      <c r="R94" s="19"/>
      <c r="S94" s="47"/>
      <c r="T94" s="23"/>
      <c r="U94" s="23"/>
      <c r="V94" s="23"/>
      <c r="W94" s="172" t="str">
        <f t="shared" si="7"/>
        <v/>
      </c>
      <c r="X94" s="172" t="str">
        <f t="shared" si="8"/>
        <v/>
      </c>
      <c r="Y94" s="173">
        <f t="shared" si="9"/>
        <v>0</v>
      </c>
      <c r="Z94" s="173">
        <f t="shared" si="2"/>
        <v>0</v>
      </c>
      <c r="AA94" s="49"/>
      <c r="AB94" s="52"/>
      <c r="AC94" s="49"/>
      <c r="AJ94" s="349" t="str">
        <f t="shared" si="10"/>
        <v/>
      </c>
    </row>
    <row r="95" spans="1:36" ht="15.6" x14ac:dyDescent="0.3">
      <c r="A95" s="59" t="str">
        <f t="shared" si="0"/>
        <v>Hide</v>
      </c>
      <c r="B95" s="68"/>
      <c r="C95" s="69">
        <v>54</v>
      </c>
      <c r="D95" s="453"/>
      <c r="E95" s="454"/>
      <c r="F95" s="455"/>
      <c r="G95" s="117"/>
      <c r="H95" s="117"/>
      <c r="I95" s="118"/>
      <c r="J95" s="157"/>
      <c r="K95" s="123"/>
      <c r="L95" s="119" t="str">
        <f t="shared" si="3"/>
        <v/>
      </c>
      <c r="M95" s="120" t="str">
        <f t="shared" si="11"/>
        <v/>
      </c>
      <c r="N95" s="261" t="str">
        <f t="shared" si="4"/>
        <v/>
      </c>
      <c r="O95" s="122" t="str">
        <f t="shared" si="5"/>
        <v/>
      </c>
      <c r="P95" s="122" t="str">
        <f t="shared" si="6"/>
        <v/>
      </c>
      <c r="Q95" s="122">
        <f t="shared" si="12"/>
        <v>0</v>
      </c>
      <c r="R95" s="9"/>
      <c r="S95" s="47"/>
      <c r="W95" s="172" t="str">
        <f t="shared" si="7"/>
        <v/>
      </c>
      <c r="X95" s="172" t="str">
        <f t="shared" si="8"/>
        <v/>
      </c>
      <c r="Y95" s="173">
        <f t="shared" si="9"/>
        <v>0</v>
      </c>
      <c r="Z95" s="173">
        <f t="shared" si="2"/>
        <v>0</v>
      </c>
      <c r="AA95" s="49"/>
      <c r="AB95" s="52"/>
      <c r="AC95" s="49"/>
      <c r="AJ95" s="349" t="str">
        <f t="shared" si="10"/>
        <v/>
      </c>
    </row>
    <row r="96" spans="1:36" ht="15.6" x14ac:dyDescent="0.3">
      <c r="A96" s="59" t="str">
        <f t="shared" si="0"/>
        <v>Hide</v>
      </c>
      <c r="B96" s="68"/>
      <c r="C96" s="69">
        <v>55</v>
      </c>
      <c r="D96" s="453"/>
      <c r="E96" s="454"/>
      <c r="F96" s="455"/>
      <c r="G96" s="117"/>
      <c r="H96" s="117"/>
      <c r="I96" s="118"/>
      <c r="J96" s="157"/>
      <c r="K96" s="123"/>
      <c r="L96" s="119" t="str">
        <f t="shared" si="3"/>
        <v/>
      </c>
      <c r="M96" s="120" t="str">
        <f t="shared" si="11"/>
        <v/>
      </c>
      <c r="N96" s="261" t="str">
        <f t="shared" si="4"/>
        <v/>
      </c>
      <c r="O96" s="122" t="str">
        <f t="shared" si="5"/>
        <v/>
      </c>
      <c r="P96" s="122" t="str">
        <f t="shared" si="6"/>
        <v/>
      </c>
      <c r="Q96" s="122">
        <f t="shared" si="12"/>
        <v>0</v>
      </c>
      <c r="R96" s="9"/>
      <c r="S96" s="47"/>
      <c r="W96" s="172" t="str">
        <f t="shared" si="7"/>
        <v/>
      </c>
      <c r="X96" s="172" t="str">
        <f t="shared" si="8"/>
        <v/>
      </c>
      <c r="Y96" s="173">
        <f t="shared" si="9"/>
        <v>0</v>
      </c>
      <c r="Z96" s="173">
        <f t="shared" si="2"/>
        <v>0</v>
      </c>
      <c r="AA96" s="49"/>
      <c r="AB96" s="52"/>
      <c r="AC96" s="49"/>
      <c r="AJ96" s="349" t="str">
        <f t="shared" si="10"/>
        <v/>
      </c>
    </row>
    <row r="97" spans="1:36" ht="15.6" x14ac:dyDescent="0.3">
      <c r="A97" s="59" t="str">
        <f t="shared" si="0"/>
        <v>Hide</v>
      </c>
      <c r="B97" s="68"/>
      <c r="C97" s="69">
        <v>56</v>
      </c>
      <c r="D97" s="453"/>
      <c r="E97" s="454"/>
      <c r="F97" s="455"/>
      <c r="G97" s="117"/>
      <c r="H97" s="117"/>
      <c r="I97" s="118"/>
      <c r="J97" s="157"/>
      <c r="K97" s="123"/>
      <c r="L97" s="119" t="str">
        <f t="shared" si="3"/>
        <v/>
      </c>
      <c r="M97" s="120" t="str">
        <f t="shared" si="11"/>
        <v/>
      </c>
      <c r="N97" s="261" t="str">
        <f t="shared" si="4"/>
        <v/>
      </c>
      <c r="O97" s="122" t="str">
        <f t="shared" si="5"/>
        <v/>
      </c>
      <c r="P97" s="122" t="str">
        <f t="shared" si="6"/>
        <v/>
      </c>
      <c r="Q97" s="122">
        <f t="shared" si="12"/>
        <v>0</v>
      </c>
      <c r="R97" s="9"/>
      <c r="S97" s="47"/>
      <c r="W97" s="172" t="str">
        <f t="shared" si="7"/>
        <v/>
      </c>
      <c r="X97" s="172" t="str">
        <f t="shared" si="8"/>
        <v/>
      </c>
      <c r="Y97" s="173">
        <f t="shared" si="9"/>
        <v>0</v>
      </c>
      <c r="Z97" s="173">
        <f t="shared" si="2"/>
        <v>0</v>
      </c>
      <c r="AA97" s="49"/>
      <c r="AB97" s="52"/>
      <c r="AC97" s="49"/>
      <c r="AJ97" s="349" t="str">
        <f t="shared" si="10"/>
        <v/>
      </c>
    </row>
    <row r="98" spans="1:36" ht="15.6" x14ac:dyDescent="0.3">
      <c r="A98" s="59" t="str">
        <f t="shared" si="0"/>
        <v>Hide</v>
      </c>
      <c r="B98" s="68"/>
      <c r="C98" s="69">
        <v>57</v>
      </c>
      <c r="D98" s="453"/>
      <c r="E98" s="454"/>
      <c r="F98" s="455"/>
      <c r="G98" s="117"/>
      <c r="H98" s="117"/>
      <c r="I98" s="118"/>
      <c r="J98" s="157"/>
      <c r="K98" s="123"/>
      <c r="L98" s="119" t="str">
        <f t="shared" si="3"/>
        <v/>
      </c>
      <c r="M98" s="120" t="str">
        <f t="shared" si="11"/>
        <v/>
      </c>
      <c r="N98" s="261" t="str">
        <f t="shared" si="4"/>
        <v/>
      </c>
      <c r="O98" s="122" t="str">
        <f t="shared" si="5"/>
        <v/>
      </c>
      <c r="P98" s="122" t="str">
        <f t="shared" si="6"/>
        <v/>
      </c>
      <c r="Q98" s="122">
        <f t="shared" si="12"/>
        <v>0</v>
      </c>
      <c r="R98" s="9"/>
      <c r="S98" s="47"/>
      <c r="T98" s="23"/>
      <c r="U98" s="23"/>
      <c r="V98" s="23"/>
      <c r="W98" s="172" t="str">
        <f t="shared" si="7"/>
        <v/>
      </c>
      <c r="X98" s="172" t="str">
        <f t="shared" si="8"/>
        <v/>
      </c>
      <c r="Y98" s="173">
        <f t="shared" si="9"/>
        <v>0</v>
      </c>
      <c r="Z98" s="173">
        <f t="shared" si="2"/>
        <v>0</v>
      </c>
      <c r="AA98" s="49"/>
      <c r="AB98" s="52"/>
      <c r="AC98" s="50"/>
      <c r="AD98" s="3"/>
      <c r="AE98" s="3"/>
      <c r="AJ98" s="349" t="str">
        <f t="shared" si="10"/>
        <v/>
      </c>
    </row>
    <row r="99" spans="1:36" ht="15.6" x14ac:dyDescent="0.3">
      <c r="A99" s="59" t="str">
        <f t="shared" si="0"/>
        <v>Hide</v>
      </c>
      <c r="B99" s="68"/>
      <c r="C99" s="69">
        <v>58</v>
      </c>
      <c r="D99" s="453"/>
      <c r="E99" s="454"/>
      <c r="F99" s="455"/>
      <c r="G99" s="117"/>
      <c r="H99" s="117"/>
      <c r="I99" s="118"/>
      <c r="J99" s="157"/>
      <c r="K99" s="123"/>
      <c r="L99" s="119" t="str">
        <f t="shared" si="3"/>
        <v/>
      </c>
      <c r="M99" s="120" t="str">
        <f t="shared" si="11"/>
        <v/>
      </c>
      <c r="N99" s="261" t="str">
        <f t="shared" si="4"/>
        <v/>
      </c>
      <c r="O99" s="122" t="str">
        <f t="shared" si="5"/>
        <v/>
      </c>
      <c r="P99" s="122" t="str">
        <f t="shared" si="6"/>
        <v/>
      </c>
      <c r="Q99" s="122">
        <f t="shared" si="12"/>
        <v>0</v>
      </c>
      <c r="R99" s="9"/>
      <c r="S99" s="47"/>
      <c r="T99" s="23"/>
      <c r="U99" s="23"/>
      <c r="V99" s="23"/>
      <c r="W99" s="172" t="str">
        <f t="shared" si="7"/>
        <v/>
      </c>
      <c r="X99" s="172" t="str">
        <f t="shared" si="8"/>
        <v/>
      </c>
      <c r="Y99" s="173">
        <f t="shared" si="9"/>
        <v>0</v>
      </c>
      <c r="Z99" s="173">
        <f t="shared" si="2"/>
        <v>0</v>
      </c>
      <c r="AA99" s="49"/>
      <c r="AB99" s="52"/>
      <c r="AJ99" s="349" t="str">
        <f t="shared" si="10"/>
        <v/>
      </c>
    </row>
    <row r="100" spans="1:36" ht="15.6" x14ac:dyDescent="0.3">
      <c r="A100" s="59" t="str">
        <f t="shared" si="0"/>
        <v>Hide</v>
      </c>
      <c r="B100" s="68"/>
      <c r="C100" s="69">
        <v>59</v>
      </c>
      <c r="D100" s="453"/>
      <c r="E100" s="454"/>
      <c r="F100" s="455"/>
      <c r="G100" s="117"/>
      <c r="H100" s="117"/>
      <c r="I100" s="118"/>
      <c r="J100" s="157"/>
      <c r="K100" s="123"/>
      <c r="L100" s="119" t="str">
        <f t="shared" si="3"/>
        <v/>
      </c>
      <c r="M100" s="120" t="str">
        <f t="shared" si="11"/>
        <v/>
      </c>
      <c r="N100" s="261" t="str">
        <f t="shared" si="4"/>
        <v/>
      </c>
      <c r="O100" s="122" t="str">
        <f t="shared" si="5"/>
        <v/>
      </c>
      <c r="P100" s="122" t="str">
        <f t="shared" si="6"/>
        <v/>
      </c>
      <c r="Q100" s="122">
        <f t="shared" si="12"/>
        <v>0</v>
      </c>
      <c r="R100" s="9"/>
      <c r="S100" s="74"/>
      <c r="T100" s="4"/>
      <c r="U100" s="4"/>
      <c r="V100" s="4"/>
      <c r="W100" s="172" t="str">
        <f t="shared" si="7"/>
        <v/>
      </c>
      <c r="X100" s="172" t="str">
        <f t="shared" si="8"/>
        <v/>
      </c>
      <c r="Y100" s="173">
        <f t="shared" si="9"/>
        <v>0</v>
      </c>
      <c r="Z100" s="173">
        <f t="shared" si="2"/>
        <v>0</v>
      </c>
      <c r="AA100" s="49"/>
      <c r="AB100" s="52"/>
      <c r="AJ100" s="349" t="str">
        <f t="shared" si="10"/>
        <v/>
      </c>
    </row>
    <row r="101" spans="1:36" ht="15.6" x14ac:dyDescent="0.3">
      <c r="A101" s="59" t="str">
        <f t="shared" si="0"/>
        <v>Hide</v>
      </c>
      <c r="B101" s="68"/>
      <c r="C101" s="69">
        <v>60</v>
      </c>
      <c r="D101" s="453"/>
      <c r="E101" s="454"/>
      <c r="F101" s="455"/>
      <c r="G101" s="117"/>
      <c r="H101" s="117"/>
      <c r="I101" s="118"/>
      <c r="J101" s="157"/>
      <c r="K101" s="123"/>
      <c r="L101" s="119" t="str">
        <f t="shared" si="3"/>
        <v/>
      </c>
      <c r="M101" s="120" t="str">
        <f t="shared" si="11"/>
        <v/>
      </c>
      <c r="N101" s="261" t="str">
        <f t="shared" si="4"/>
        <v/>
      </c>
      <c r="O101" s="122" t="str">
        <f t="shared" si="5"/>
        <v/>
      </c>
      <c r="P101" s="122" t="str">
        <f t="shared" si="6"/>
        <v/>
      </c>
      <c r="Q101" s="122">
        <f t="shared" si="12"/>
        <v>0</v>
      </c>
      <c r="R101" s="9"/>
      <c r="S101" s="74"/>
      <c r="T101" s="4"/>
      <c r="U101" s="4"/>
      <c r="V101" s="4"/>
      <c r="W101" s="172" t="str">
        <f t="shared" si="7"/>
        <v/>
      </c>
      <c r="X101" s="172" t="str">
        <f t="shared" si="8"/>
        <v/>
      </c>
      <c r="Y101" s="173">
        <f t="shared" si="9"/>
        <v>0</v>
      </c>
      <c r="Z101" s="173">
        <f t="shared" si="2"/>
        <v>0</v>
      </c>
      <c r="AA101" s="49"/>
      <c r="AB101" s="52"/>
      <c r="AJ101" s="349" t="str">
        <f t="shared" si="10"/>
        <v/>
      </c>
    </row>
    <row r="102" spans="1:36" ht="15.6" x14ac:dyDescent="0.3">
      <c r="A102" s="59" t="str">
        <f t="shared" si="0"/>
        <v>Hide</v>
      </c>
      <c r="B102" s="68"/>
      <c r="C102" s="69">
        <v>61</v>
      </c>
      <c r="D102" s="453"/>
      <c r="E102" s="454"/>
      <c r="F102" s="455"/>
      <c r="G102" s="117"/>
      <c r="H102" s="117"/>
      <c r="I102" s="118"/>
      <c r="J102" s="157"/>
      <c r="K102" s="123"/>
      <c r="L102" s="119" t="str">
        <f t="shared" si="3"/>
        <v/>
      </c>
      <c r="M102" s="120" t="str">
        <f t="shared" si="11"/>
        <v/>
      </c>
      <c r="N102" s="261" t="str">
        <f t="shared" si="4"/>
        <v/>
      </c>
      <c r="O102" s="122" t="str">
        <f t="shared" si="5"/>
        <v/>
      </c>
      <c r="P102" s="122" t="str">
        <f t="shared" si="6"/>
        <v/>
      </c>
      <c r="Q102" s="122">
        <f t="shared" si="12"/>
        <v>0</v>
      </c>
      <c r="R102" s="9"/>
      <c r="S102" s="74"/>
      <c r="T102" s="4"/>
      <c r="U102" s="4"/>
      <c r="V102" s="4"/>
      <c r="W102" s="172" t="str">
        <f t="shared" si="7"/>
        <v/>
      </c>
      <c r="X102" s="172" t="str">
        <f t="shared" si="8"/>
        <v/>
      </c>
      <c r="Y102" s="173">
        <f t="shared" si="9"/>
        <v>0</v>
      </c>
      <c r="Z102" s="173">
        <f t="shared" si="2"/>
        <v>0</v>
      </c>
      <c r="AA102" s="49"/>
      <c r="AB102" s="52"/>
      <c r="AJ102" s="349" t="str">
        <f t="shared" si="10"/>
        <v/>
      </c>
    </row>
    <row r="103" spans="1:36" ht="15.6" x14ac:dyDescent="0.3">
      <c r="A103" s="59" t="str">
        <f t="shared" si="0"/>
        <v>Hide</v>
      </c>
      <c r="B103" s="68"/>
      <c r="C103" s="69">
        <v>62</v>
      </c>
      <c r="D103" s="453"/>
      <c r="E103" s="454"/>
      <c r="F103" s="455"/>
      <c r="G103" s="117"/>
      <c r="H103" s="117"/>
      <c r="I103" s="118"/>
      <c r="J103" s="157"/>
      <c r="K103" s="123"/>
      <c r="L103" s="119" t="str">
        <f t="shared" si="3"/>
        <v/>
      </c>
      <c r="M103" s="120" t="str">
        <f t="shared" si="11"/>
        <v/>
      </c>
      <c r="N103" s="261" t="str">
        <f t="shared" si="4"/>
        <v/>
      </c>
      <c r="O103" s="122" t="str">
        <f t="shared" si="5"/>
        <v/>
      </c>
      <c r="P103" s="122" t="str">
        <f t="shared" si="6"/>
        <v/>
      </c>
      <c r="Q103" s="122">
        <f t="shared" si="12"/>
        <v>0</v>
      </c>
      <c r="R103" s="9"/>
      <c r="S103" s="74"/>
      <c r="T103" s="4"/>
      <c r="U103" s="4"/>
      <c r="V103" s="4"/>
      <c r="W103" s="172" t="str">
        <f t="shared" si="7"/>
        <v/>
      </c>
      <c r="X103" s="172" t="str">
        <f t="shared" si="8"/>
        <v/>
      </c>
      <c r="Y103" s="173">
        <f t="shared" si="9"/>
        <v>0</v>
      </c>
      <c r="Z103" s="173">
        <f t="shared" si="2"/>
        <v>0</v>
      </c>
      <c r="AA103" s="49"/>
      <c r="AB103" s="52"/>
      <c r="AJ103" s="349" t="str">
        <f t="shared" si="10"/>
        <v/>
      </c>
    </row>
    <row r="104" spans="1:36" ht="15.6" x14ac:dyDescent="0.3">
      <c r="A104" s="59" t="str">
        <f t="shared" si="0"/>
        <v>Hide</v>
      </c>
      <c r="B104" s="68"/>
      <c r="C104" s="69">
        <v>63</v>
      </c>
      <c r="D104" s="453"/>
      <c r="E104" s="454"/>
      <c r="F104" s="455"/>
      <c r="G104" s="117"/>
      <c r="H104" s="117"/>
      <c r="I104" s="118"/>
      <c r="J104" s="157"/>
      <c r="K104" s="123"/>
      <c r="L104" s="119" t="str">
        <f t="shared" si="3"/>
        <v/>
      </c>
      <c r="M104" s="120" t="str">
        <f t="shared" si="11"/>
        <v/>
      </c>
      <c r="N104" s="261" t="str">
        <f t="shared" si="4"/>
        <v/>
      </c>
      <c r="O104" s="122" t="str">
        <f t="shared" si="5"/>
        <v/>
      </c>
      <c r="P104" s="122" t="str">
        <f t="shared" si="6"/>
        <v/>
      </c>
      <c r="Q104" s="122">
        <f t="shared" si="12"/>
        <v>0</v>
      </c>
      <c r="R104" s="9"/>
      <c r="S104" s="74"/>
      <c r="T104" s="4"/>
      <c r="U104" s="4"/>
      <c r="V104" s="4"/>
      <c r="W104" s="172" t="str">
        <f t="shared" si="7"/>
        <v/>
      </c>
      <c r="X104" s="172" t="str">
        <f t="shared" si="8"/>
        <v/>
      </c>
      <c r="Y104" s="173">
        <f t="shared" si="9"/>
        <v>0</v>
      </c>
      <c r="Z104" s="173">
        <f t="shared" si="2"/>
        <v>0</v>
      </c>
      <c r="AA104" s="49"/>
      <c r="AB104" s="52"/>
      <c r="AJ104" s="349" t="str">
        <f t="shared" si="10"/>
        <v/>
      </c>
    </row>
    <row r="105" spans="1:36" ht="15.6" x14ac:dyDescent="0.3">
      <c r="A105" s="59" t="str">
        <f t="shared" si="0"/>
        <v>Hide</v>
      </c>
      <c r="B105" s="68"/>
      <c r="C105" s="69">
        <v>64</v>
      </c>
      <c r="D105" s="453"/>
      <c r="E105" s="454"/>
      <c r="F105" s="455"/>
      <c r="G105" s="117"/>
      <c r="H105" s="117"/>
      <c r="I105" s="118"/>
      <c r="J105" s="157"/>
      <c r="K105" s="123"/>
      <c r="L105" s="119" t="str">
        <f t="shared" si="3"/>
        <v/>
      </c>
      <c r="M105" s="120" t="str">
        <f t="shared" si="11"/>
        <v/>
      </c>
      <c r="N105" s="261" t="str">
        <f t="shared" si="4"/>
        <v/>
      </c>
      <c r="O105" s="122" t="str">
        <f t="shared" si="5"/>
        <v/>
      </c>
      <c r="P105" s="122" t="str">
        <f t="shared" si="6"/>
        <v/>
      </c>
      <c r="Q105" s="122">
        <f t="shared" si="12"/>
        <v>0</v>
      </c>
      <c r="R105" s="9"/>
      <c r="S105" s="74"/>
      <c r="T105" s="4"/>
      <c r="U105" s="4"/>
      <c r="V105" s="4"/>
      <c r="W105" s="172" t="str">
        <f t="shared" si="7"/>
        <v/>
      </c>
      <c r="X105" s="172" t="str">
        <f t="shared" si="8"/>
        <v/>
      </c>
      <c r="Y105" s="173">
        <f t="shared" si="9"/>
        <v>0</v>
      </c>
      <c r="Z105" s="173">
        <f t="shared" si="2"/>
        <v>0</v>
      </c>
      <c r="AA105" s="49"/>
      <c r="AB105" s="52"/>
      <c r="AJ105" s="349" t="str">
        <f t="shared" si="10"/>
        <v/>
      </c>
    </row>
    <row r="106" spans="1:36" ht="15.6" x14ac:dyDescent="0.3">
      <c r="A106" s="59" t="str">
        <f t="shared" ref="A106:A141" si="13">IF(OR(D106&lt;&gt;"",H106&lt;&gt;"",I106&lt;&gt;"",J106&lt;&gt;"",K106&lt;&gt;""),"Show","Hide")</f>
        <v>Hide</v>
      </c>
      <c r="B106" s="68"/>
      <c r="C106" s="69">
        <v>65</v>
      </c>
      <c r="D106" s="453"/>
      <c r="E106" s="454"/>
      <c r="F106" s="455"/>
      <c r="G106" s="117"/>
      <c r="H106" s="117"/>
      <c r="I106" s="118"/>
      <c r="J106" s="157"/>
      <c r="K106" s="123"/>
      <c r="L106" s="119" t="str">
        <f t="shared" si="3"/>
        <v/>
      </c>
      <c r="M106" s="120" t="str">
        <f t="shared" si="11"/>
        <v/>
      </c>
      <c r="N106" s="261" t="str">
        <f t="shared" si="4"/>
        <v/>
      </c>
      <c r="O106" s="122" t="str">
        <f t="shared" si="5"/>
        <v/>
      </c>
      <c r="P106" s="122" t="str">
        <f t="shared" si="6"/>
        <v/>
      </c>
      <c r="Q106" s="122">
        <f t="shared" ref="Q106:Q141" si="14">SUM(O106:P106)</f>
        <v>0</v>
      </c>
      <c r="R106" s="9"/>
      <c r="S106" s="74"/>
      <c r="T106" s="4"/>
      <c r="U106" s="4"/>
      <c r="V106" s="4"/>
      <c r="W106" s="172" t="str">
        <f t="shared" si="7"/>
        <v/>
      </c>
      <c r="X106" s="172" t="str">
        <f t="shared" si="8"/>
        <v/>
      </c>
      <c r="Y106" s="173">
        <f t="shared" si="9"/>
        <v>0</v>
      </c>
      <c r="Z106" s="173">
        <f t="shared" si="9"/>
        <v>0</v>
      </c>
      <c r="AA106" s="49"/>
      <c r="AB106" s="52"/>
      <c r="AJ106" s="349" t="str">
        <f t="shared" si="10"/>
        <v/>
      </c>
    </row>
    <row r="107" spans="1:36" ht="15.6" x14ac:dyDescent="0.3">
      <c r="A107" s="59" t="str">
        <f t="shared" si="13"/>
        <v>Hide</v>
      </c>
      <c r="B107" s="68"/>
      <c r="C107" s="69">
        <v>66</v>
      </c>
      <c r="D107" s="453"/>
      <c r="E107" s="454"/>
      <c r="F107" s="455"/>
      <c r="G107" s="117"/>
      <c r="H107" s="117"/>
      <c r="I107" s="118"/>
      <c r="J107" s="157"/>
      <c r="K107" s="123"/>
      <c r="L107" s="119" t="str">
        <f t="shared" ref="L107:L141" si="15">IF(I107&lt;&gt;"",IF(I107&lt;25.08,"Full",IF(I107&gt;27.06,"None","Partial")),"")</f>
        <v/>
      </c>
      <c r="M107" s="120" t="str">
        <f t="shared" si="11"/>
        <v/>
      </c>
      <c r="N107" s="261" t="str">
        <f t="shared" ref="N107:N141" si="16">IFERROR(IF(OR(O107="",P107=""),"",+(O107)/((1754.5)*M107)), " ")</f>
        <v/>
      </c>
      <c r="O107" s="122" t="str">
        <f t="shared" ref="O107:O141" si="17">IF(OR(I107="",G107="",H107=""),"",J107*M107*K107)</f>
        <v/>
      </c>
      <c r="P107" s="122" t="str">
        <f t="shared" ref="P107:P141" si="18">IFERROR(IF(OR(J107="",M107=""),"",O107*0.175)," ")</f>
        <v/>
      </c>
      <c r="Q107" s="122">
        <f t="shared" si="14"/>
        <v>0</v>
      </c>
      <c r="R107" s="9"/>
      <c r="S107" s="74"/>
      <c r="T107" s="4"/>
      <c r="U107" s="4"/>
      <c r="V107" s="4"/>
      <c r="W107" s="172" t="str">
        <f t="shared" ref="W107:W141" si="19">IF(ISNA(VLOOKUP(H107,$D$185:$E$188,2,FALSE)),"",VLOOKUP(H107,$D$185:$E$188,2,FALSE))</f>
        <v/>
      </c>
      <c r="X107" s="172" t="str">
        <f t="shared" ref="X107:X141" si="20">IF(ISNA(VLOOKUP($L107,$H$185:$V$187,2,FALSE)),"",VLOOKUP($L107,$H$185:$V$187,2,FALSE))</f>
        <v/>
      </c>
      <c r="Y107" s="173">
        <f t="shared" ref="Y107:Z141" si="21">IF(M107&lt;&gt;"",VALUE(M107),0)</f>
        <v>0</v>
      </c>
      <c r="Z107" s="173">
        <f t="shared" si="21"/>
        <v>0</v>
      </c>
      <c r="AA107" s="49"/>
      <c r="AB107" s="52"/>
      <c r="AJ107" s="349" t="str">
        <f t="shared" ref="AJ107:AJ142" si="22">IF(I107&lt;27.07,"",1)</f>
        <v/>
      </c>
    </row>
    <row r="108" spans="1:36" ht="15.6" x14ac:dyDescent="0.3">
      <c r="A108" s="59" t="str">
        <f t="shared" si="13"/>
        <v>Hide</v>
      </c>
      <c r="B108" s="68"/>
      <c r="C108" s="69">
        <v>67</v>
      </c>
      <c r="D108" s="453"/>
      <c r="E108" s="454"/>
      <c r="F108" s="455"/>
      <c r="G108" s="117"/>
      <c r="H108" s="117"/>
      <c r="I108" s="118"/>
      <c r="J108" s="157"/>
      <c r="K108" s="123"/>
      <c r="L108" s="119" t="str">
        <f t="shared" si="15"/>
        <v/>
      </c>
      <c r="M108" s="120" t="str">
        <f t="shared" si="11"/>
        <v/>
      </c>
      <c r="N108" s="261" t="str">
        <f t="shared" si="16"/>
        <v/>
      </c>
      <c r="O108" s="122" t="str">
        <f t="shared" si="17"/>
        <v/>
      </c>
      <c r="P108" s="122" t="str">
        <f t="shared" si="18"/>
        <v/>
      </c>
      <c r="Q108" s="122">
        <f t="shared" si="14"/>
        <v>0</v>
      </c>
      <c r="R108" s="9"/>
      <c r="S108" s="74"/>
      <c r="T108" s="4"/>
      <c r="U108" s="4"/>
      <c r="V108" s="4"/>
      <c r="W108" s="172" t="str">
        <f t="shared" si="19"/>
        <v/>
      </c>
      <c r="X108" s="172" t="str">
        <f t="shared" si="20"/>
        <v/>
      </c>
      <c r="Y108" s="173">
        <f t="shared" si="21"/>
        <v>0</v>
      </c>
      <c r="Z108" s="173">
        <f t="shared" si="21"/>
        <v>0</v>
      </c>
      <c r="AA108" s="49"/>
      <c r="AB108" s="52"/>
      <c r="AJ108" s="349" t="str">
        <f t="shared" si="22"/>
        <v/>
      </c>
    </row>
    <row r="109" spans="1:36" ht="15.6" x14ac:dyDescent="0.3">
      <c r="A109" s="59" t="str">
        <f t="shared" si="13"/>
        <v>Hide</v>
      </c>
      <c r="B109" s="68"/>
      <c r="C109" s="69">
        <v>68</v>
      </c>
      <c r="D109" s="453"/>
      <c r="E109" s="454"/>
      <c r="F109" s="455"/>
      <c r="G109" s="117"/>
      <c r="H109" s="117"/>
      <c r="I109" s="118"/>
      <c r="J109" s="157"/>
      <c r="K109" s="123"/>
      <c r="L109" s="119" t="str">
        <f t="shared" si="15"/>
        <v/>
      </c>
      <c r="M109" s="120" t="str">
        <f t="shared" si="11"/>
        <v/>
      </c>
      <c r="N109" s="261" t="str">
        <f t="shared" si="16"/>
        <v/>
      </c>
      <c r="O109" s="122" t="str">
        <f t="shared" si="17"/>
        <v/>
      </c>
      <c r="P109" s="122" t="str">
        <f t="shared" si="18"/>
        <v/>
      </c>
      <c r="Q109" s="122">
        <f t="shared" si="14"/>
        <v>0</v>
      </c>
      <c r="R109" s="9"/>
      <c r="S109" s="74"/>
      <c r="T109" s="4"/>
      <c r="U109" s="4"/>
      <c r="V109" s="4"/>
      <c r="W109" s="172" t="str">
        <f t="shared" si="19"/>
        <v/>
      </c>
      <c r="X109" s="172" t="str">
        <f t="shared" si="20"/>
        <v/>
      </c>
      <c r="Y109" s="173">
        <f t="shared" si="21"/>
        <v>0</v>
      </c>
      <c r="Z109" s="173">
        <f t="shared" si="21"/>
        <v>0</v>
      </c>
      <c r="AA109" s="49"/>
      <c r="AB109" s="52"/>
      <c r="AJ109" s="349" t="str">
        <f t="shared" si="22"/>
        <v/>
      </c>
    </row>
    <row r="110" spans="1:36" ht="15.6" x14ac:dyDescent="0.3">
      <c r="A110" s="59" t="str">
        <f t="shared" si="13"/>
        <v>Hide</v>
      </c>
      <c r="B110" s="68"/>
      <c r="C110" s="69">
        <v>69</v>
      </c>
      <c r="D110" s="453"/>
      <c r="E110" s="454"/>
      <c r="F110" s="455"/>
      <c r="G110" s="117"/>
      <c r="H110" s="117"/>
      <c r="I110" s="118"/>
      <c r="J110" s="157"/>
      <c r="K110" s="123"/>
      <c r="L110" s="119" t="str">
        <f t="shared" si="15"/>
        <v/>
      </c>
      <c r="M110" s="120" t="str">
        <f t="shared" si="11"/>
        <v/>
      </c>
      <c r="N110" s="261" t="str">
        <f t="shared" si="16"/>
        <v/>
      </c>
      <c r="O110" s="122" t="str">
        <f t="shared" si="17"/>
        <v/>
      </c>
      <c r="P110" s="122" t="str">
        <f t="shared" si="18"/>
        <v/>
      </c>
      <c r="Q110" s="122">
        <f t="shared" si="14"/>
        <v>0</v>
      </c>
      <c r="R110" s="9"/>
      <c r="S110" s="74"/>
      <c r="T110" s="4"/>
      <c r="U110" s="4"/>
      <c r="V110" s="4"/>
      <c r="W110" s="172" t="str">
        <f t="shared" si="19"/>
        <v/>
      </c>
      <c r="X110" s="172" t="str">
        <f t="shared" si="20"/>
        <v/>
      </c>
      <c r="Y110" s="173">
        <f t="shared" si="21"/>
        <v>0</v>
      </c>
      <c r="Z110" s="173">
        <f t="shared" si="21"/>
        <v>0</v>
      </c>
      <c r="AA110" s="49"/>
      <c r="AB110" s="52"/>
      <c r="AJ110" s="349" t="str">
        <f t="shared" si="22"/>
        <v/>
      </c>
    </row>
    <row r="111" spans="1:36" ht="15.6" x14ac:dyDescent="0.3">
      <c r="A111" s="59" t="str">
        <f t="shared" si="13"/>
        <v>Hide</v>
      </c>
      <c r="B111" s="68"/>
      <c r="C111" s="69">
        <v>70</v>
      </c>
      <c r="D111" s="453"/>
      <c r="E111" s="454"/>
      <c r="F111" s="455"/>
      <c r="G111" s="117"/>
      <c r="H111" s="117"/>
      <c r="I111" s="118"/>
      <c r="J111" s="157"/>
      <c r="K111" s="123"/>
      <c r="L111" s="119" t="str">
        <f t="shared" si="15"/>
        <v/>
      </c>
      <c r="M111" s="120" t="str">
        <f t="shared" ref="M111:M141" si="23">IF(OR(I111=0,G111="",H111=""),"",IF(I111&gt;27.06,0,MIN(2,(27.07-I111))))</f>
        <v/>
      </c>
      <c r="N111" s="261" t="str">
        <f t="shared" si="16"/>
        <v/>
      </c>
      <c r="O111" s="122" t="str">
        <f t="shared" si="17"/>
        <v/>
      </c>
      <c r="P111" s="122" t="str">
        <f t="shared" si="18"/>
        <v/>
      </c>
      <c r="Q111" s="122">
        <f t="shared" si="14"/>
        <v>0</v>
      </c>
      <c r="R111" s="9"/>
      <c r="S111" s="47"/>
      <c r="T111" s="23"/>
      <c r="U111" s="23"/>
      <c r="V111" s="23"/>
      <c r="W111" s="172" t="str">
        <f t="shared" si="19"/>
        <v/>
      </c>
      <c r="X111" s="172" t="str">
        <f t="shared" si="20"/>
        <v/>
      </c>
      <c r="Y111" s="173">
        <f t="shared" si="21"/>
        <v>0</v>
      </c>
      <c r="Z111" s="173">
        <f t="shared" si="21"/>
        <v>0</v>
      </c>
      <c r="AA111" s="49"/>
      <c r="AB111" s="52"/>
      <c r="AJ111" s="349" t="str">
        <f t="shared" si="22"/>
        <v/>
      </c>
    </row>
    <row r="112" spans="1:36" ht="15.6" x14ac:dyDescent="0.3">
      <c r="A112" s="59" t="str">
        <f t="shared" si="13"/>
        <v>Hide</v>
      </c>
      <c r="B112" s="68"/>
      <c r="C112" s="69">
        <v>71</v>
      </c>
      <c r="D112" s="453"/>
      <c r="E112" s="454"/>
      <c r="F112" s="455"/>
      <c r="G112" s="117"/>
      <c r="H112" s="117"/>
      <c r="I112" s="118"/>
      <c r="J112" s="157"/>
      <c r="K112" s="123"/>
      <c r="L112" s="119" t="str">
        <f t="shared" si="15"/>
        <v/>
      </c>
      <c r="M112" s="120" t="str">
        <f t="shared" si="23"/>
        <v/>
      </c>
      <c r="N112" s="261" t="str">
        <f t="shared" si="16"/>
        <v/>
      </c>
      <c r="O112" s="122" t="str">
        <f t="shared" si="17"/>
        <v/>
      </c>
      <c r="P112" s="122" t="str">
        <f t="shared" si="18"/>
        <v/>
      </c>
      <c r="Q112" s="122">
        <f t="shared" si="14"/>
        <v>0</v>
      </c>
      <c r="R112" s="9"/>
      <c r="S112" s="47"/>
      <c r="T112" s="23"/>
      <c r="U112" s="23"/>
      <c r="V112" s="23"/>
      <c r="W112" s="172" t="str">
        <f t="shared" si="19"/>
        <v/>
      </c>
      <c r="X112" s="172" t="str">
        <f t="shared" si="20"/>
        <v/>
      </c>
      <c r="Y112" s="173">
        <f t="shared" si="21"/>
        <v>0</v>
      </c>
      <c r="Z112" s="173">
        <f t="shared" si="21"/>
        <v>0</v>
      </c>
      <c r="AA112" s="49"/>
      <c r="AB112" s="52"/>
      <c r="AJ112" s="349" t="str">
        <f t="shared" si="22"/>
        <v/>
      </c>
    </row>
    <row r="113" spans="1:36" ht="15.6" x14ac:dyDescent="0.3">
      <c r="A113" s="59" t="str">
        <f t="shared" si="13"/>
        <v>Hide</v>
      </c>
      <c r="B113" s="68"/>
      <c r="C113" s="69">
        <v>72</v>
      </c>
      <c r="D113" s="453"/>
      <c r="E113" s="454"/>
      <c r="F113" s="455"/>
      <c r="G113" s="117"/>
      <c r="H113" s="117"/>
      <c r="I113" s="118"/>
      <c r="J113" s="157"/>
      <c r="K113" s="123"/>
      <c r="L113" s="119" t="str">
        <f t="shared" si="15"/>
        <v/>
      </c>
      <c r="M113" s="120" t="str">
        <f t="shared" si="23"/>
        <v/>
      </c>
      <c r="N113" s="261" t="str">
        <f t="shared" si="16"/>
        <v/>
      </c>
      <c r="O113" s="122" t="str">
        <f t="shared" si="17"/>
        <v/>
      </c>
      <c r="P113" s="122" t="str">
        <f t="shared" si="18"/>
        <v/>
      </c>
      <c r="Q113" s="122">
        <f t="shared" si="14"/>
        <v>0</v>
      </c>
      <c r="R113" s="9"/>
      <c r="S113" s="47"/>
      <c r="T113" s="23"/>
      <c r="U113" s="23"/>
      <c r="V113" s="23"/>
      <c r="W113" s="172" t="str">
        <f t="shared" si="19"/>
        <v/>
      </c>
      <c r="X113" s="172" t="str">
        <f t="shared" si="20"/>
        <v/>
      </c>
      <c r="Y113" s="173">
        <f t="shared" si="21"/>
        <v>0</v>
      </c>
      <c r="Z113" s="173">
        <f t="shared" si="21"/>
        <v>0</v>
      </c>
      <c r="AA113" s="49"/>
      <c r="AB113" s="52"/>
      <c r="AJ113" s="349" t="str">
        <f t="shared" si="22"/>
        <v/>
      </c>
    </row>
    <row r="114" spans="1:36" ht="15.6" x14ac:dyDescent="0.3">
      <c r="A114" s="59" t="str">
        <f t="shared" si="13"/>
        <v>Hide</v>
      </c>
      <c r="B114" s="68"/>
      <c r="C114" s="69">
        <v>73</v>
      </c>
      <c r="D114" s="453"/>
      <c r="E114" s="454"/>
      <c r="F114" s="455"/>
      <c r="G114" s="117"/>
      <c r="H114" s="117"/>
      <c r="I114" s="118"/>
      <c r="J114" s="157"/>
      <c r="K114" s="123"/>
      <c r="L114" s="119" t="str">
        <f t="shared" si="15"/>
        <v/>
      </c>
      <c r="M114" s="120" t="str">
        <f t="shared" si="23"/>
        <v/>
      </c>
      <c r="N114" s="261" t="str">
        <f t="shared" si="16"/>
        <v/>
      </c>
      <c r="O114" s="122" t="str">
        <f t="shared" si="17"/>
        <v/>
      </c>
      <c r="P114" s="122" t="str">
        <f t="shared" si="18"/>
        <v/>
      </c>
      <c r="Q114" s="122">
        <f t="shared" si="14"/>
        <v>0</v>
      </c>
      <c r="R114" s="9"/>
      <c r="S114" s="47"/>
      <c r="T114" s="23"/>
      <c r="U114" s="23"/>
      <c r="V114" s="23"/>
      <c r="W114" s="172" t="str">
        <f t="shared" si="19"/>
        <v/>
      </c>
      <c r="X114" s="172" t="str">
        <f t="shared" si="20"/>
        <v/>
      </c>
      <c r="Y114" s="173">
        <f t="shared" si="21"/>
        <v>0</v>
      </c>
      <c r="Z114" s="173">
        <f t="shared" si="21"/>
        <v>0</v>
      </c>
      <c r="AA114" s="49"/>
      <c r="AB114" s="52"/>
      <c r="AJ114" s="349" t="str">
        <f t="shared" si="22"/>
        <v/>
      </c>
    </row>
    <row r="115" spans="1:36" ht="15.6" x14ac:dyDescent="0.3">
      <c r="A115" s="59" t="str">
        <f t="shared" si="13"/>
        <v>Hide</v>
      </c>
      <c r="B115" s="68"/>
      <c r="C115" s="69">
        <v>74</v>
      </c>
      <c r="D115" s="453"/>
      <c r="E115" s="454"/>
      <c r="F115" s="455"/>
      <c r="G115" s="117"/>
      <c r="H115" s="117"/>
      <c r="I115" s="118"/>
      <c r="J115" s="157"/>
      <c r="K115" s="123"/>
      <c r="L115" s="119" t="str">
        <f t="shared" si="15"/>
        <v/>
      </c>
      <c r="M115" s="120" t="str">
        <f t="shared" si="23"/>
        <v/>
      </c>
      <c r="N115" s="261" t="str">
        <f t="shared" si="16"/>
        <v/>
      </c>
      <c r="O115" s="122" t="str">
        <f t="shared" si="17"/>
        <v/>
      </c>
      <c r="P115" s="122" t="str">
        <f t="shared" si="18"/>
        <v/>
      </c>
      <c r="Q115" s="122">
        <f t="shared" si="14"/>
        <v>0</v>
      </c>
      <c r="R115" s="9"/>
      <c r="S115" s="47"/>
      <c r="W115" s="172" t="str">
        <f t="shared" si="19"/>
        <v/>
      </c>
      <c r="X115" s="172" t="str">
        <f t="shared" si="20"/>
        <v/>
      </c>
      <c r="Y115" s="173">
        <f t="shared" si="21"/>
        <v>0</v>
      </c>
      <c r="Z115" s="173">
        <f t="shared" si="21"/>
        <v>0</v>
      </c>
      <c r="AA115" s="49"/>
      <c r="AB115" s="52"/>
      <c r="AJ115" s="349" t="str">
        <f t="shared" si="22"/>
        <v/>
      </c>
    </row>
    <row r="116" spans="1:36" ht="15.6" x14ac:dyDescent="0.3">
      <c r="A116" s="59" t="str">
        <f t="shared" si="13"/>
        <v>Hide</v>
      </c>
      <c r="B116" s="68"/>
      <c r="C116" s="69">
        <v>75</v>
      </c>
      <c r="D116" s="453"/>
      <c r="E116" s="454"/>
      <c r="F116" s="455"/>
      <c r="G116" s="117"/>
      <c r="H116" s="117"/>
      <c r="I116" s="118"/>
      <c r="J116" s="157"/>
      <c r="K116" s="123"/>
      <c r="L116" s="119" t="str">
        <f t="shared" si="15"/>
        <v/>
      </c>
      <c r="M116" s="120" t="str">
        <f t="shared" si="23"/>
        <v/>
      </c>
      <c r="N116" s="261" t="str">
        <f t="shared" si="16"/>
        <v/>
      </c>
      <c r="O116" s="122" t="str">
        <f t="shared" si="17"/>
        <v/>
      </c>
      <c r="P116" s="122" t="str">
        <f t="shared" si="18"/>
        <v/>
      </c>
      <c r="Q116" s="122">
        <f t="shared" si="14"/>
        <v>0</v>
      </c>
      <c r="R116" s="9"/>
      <c r="S116" s="47"/>
      <c r="W116" s="172" t="str">
        <f t="shared" si="19"/>
        <v/>
      </c>
      <c r="X116" s="172" t="str">
        <f t="shared" si="20"/>
        <v/>
      </c>
      <c r="Y116" s="173">
        <f t="shared" si="21"/>
        <v>0</v>
      </c>
      <c r="Z116" s="173">
        <f t="shared" si="21"/>
        <v>0</v>
      </c>
      <c r="AA116" s="49"/>
      <c r="AB116" s="52"/>
      <c r="AJ116" s="349" t="str">
        <f t="shared" si="22"/>
        <v/>
      </c>
    </row>
    <row r="117" spans="1:36" ht="15.6" x14ac:dyDescent="0.3">
      <c r="A117" s="59" t="str">
        <f t="shared" si="13"/>
        <v>Hide</v>
      </c>
      <c r="B117" s="68"/>
      <c r="C117" s="69">
        <v>76</v>
      </c>
      <c r="D117" s="453"/>
      <c r="E117" s="454"/>
      <c r="F117" s="455"/>
      <c r="G117" s="117"/>
      <c r="H117" s="117"/>
      <c r="I117" s="118"/>
      <c r="J117" s="157"/>
      <c r="K117" s="123"/>
      <c r="L117" s="119" t="str">
        <f t="shared" si="15"/>
        <v/>
      </c>
      <c r="M117" s="120" t="str">
        <f t="shared" si="23"/>
        <v/>
      </c>
      <c r="N117" s="261" t="str">
        <f t="shared" si="16"/>
        <v/>
      </c>
      <c r="O117" s="122" t="str">
        <f t="shared" si="17"/>
        <v/>
      </c>
      <c r="P117" s="122" t="str">
        <f t="shared" si="18"/>
        <v/>
      </c>
      <c r="Q117" s="122">
        <f t="shared" si="14"/>
        <v>0</v>
      </c>
      <c r="R117" s="9"/>
      <c r="S117" s="47"/>
      <c r="W117" s="172" t="str">
        <f t="shared" si="19"/>
        <v/>
      </c>
      <c r="X117" s="172" t="str">
        <f t="shared" si="20"/>
        <v/>
      </c>
      <c r="Y117" s="173">
        <f t="shared" si="21"/>
        <v>0</v>
      </c>
      <c r="Z117" s="173">
        <f t="shared" si="21"/>
        <v>0</v>
      </c>
      <c r="AA117" s="49"/>
      <c r="AB117" s="52"/>
      <c r="AJ117" s="349" t="str">
        <f t="shared" si="22"/>
        <v/>
      </c>
    </row>
    <row r="118" spans="1:36" ht="15.6" x14ac:dyDescent="0.3">
      <c r="A118" s="59" t="str">
        <f t="shared" si="13"/>
        <v>Hide</v>
      </c>
      <c r="B118" s="68"/>
      <c r="C118" s="69">
        <v>77</v>
      </c>
      <c r="D118" s="453"/>
      <c r="E118" s="454"/>
      <c r="F118" s="455"/>
      <c r="G118" s="117"/>
      <c r="H118" s="117"/>
      <c r="I118" s="118"/>
      <c r="J118" s="157"/>
      <c r="K118" s="123"/>
      <c r="L118" s="119" t="str">
        <f t="shared" si="15"/>
        <v/>
      </c>
      <c r="M118" s="120" t="str">
        <f t="shared" si="23"/>
        <v/>
      </c>
      <c r="N118" s="261" t="str">
        <f t="shared" si="16"/>
        <v/>
      </c>
      <c r="O118" s="122" t="str">
        <f t="shared" si="17"/>
        <v/>
      </c>
      <c r="P118" s="122" t="str">
        <f t="shared" si="18"/>
        <v/>
      </c>
      <c r="Q118" s="124">
        <f t="shared" si="14"/>
        <v>0</v>
      </c>
      <c r="R118" s="9"/>
      <c r="S118" s="47"/>
      <c r="W118" s="172" t="str">
        <f t="shared" si="19"/>
        <v/>
      </c>
      <c r="X118" s="172" t="str">
        <f t="shared" si="20"/>
        <v/>
      </c>
      <c r="Y118" s="173">
        <f t="shared" si="21"/>
        <v>0</v>
      </c>
      <c r="Z118" s="173">
        <f t="shared" si="21"/>
        <v>0</v>
      </c>
      <c r="AA118" s="49"/>
      <c r="AB118" s="52"/>
      <c r="AJ118" s="349" t="str">
        <f t="shared" si="22"/>
        <v/>
      </c>
    </row>
    <row r="119" spans="1:36" ht="15.6" x14ac:dyDescent="0.3">
      <c r="A119" s="59" t="str">
        <f t="shared" si="13"/>
        <v>Hide</v>
      </c>
      <c r="B119" s="68"/>
      <c r="C119" s="69">
        <v>78</v>
      </c>
      <c r="D119" s="453"/>
      <c r="E119" s="454"/>
      <c r="F119" s="455"/>
      <c r="G119" s="117"/>
      <c r="H119" s="117"/>
      <c r="I119" s="118"/>
      <c r="J119" s="157"/>
      <c r="K119" s="123"/>
      <c r="L119" s="119" t="str">
        <f t="shared" si="15"/>
        <v/>
      </c>
      <c r="M119" s="120" t="str">
        <f t="shared" si="23"/>
        <v/>
      </c>
      <c r="N119" s="261" t="str">
        <f t="shared" si="16"/>
        <v/>
      </c>
      <c r="O119" s="122" t="str">
        <f t="shared" si="17"/>
        <v/>
      </c>
      <c r="P119" s="122" t="str">
        <f t="shared" si="18"/>
        <v/>
      </c>
      <c r="Q119" s="124">
        <f t="shared" si="14"/>
        <v>0</v>
      </c>
      <c r="R119" s="9"/>
      <c r="S119" s="47"/>
      <c r="W119" s="172" t="str">
        <f t="shared" si="19"/>
        <v/>
      </c>
      <c r="X119" s="172" t="str">
        <f t="shared" si="20"/>
        <v/>
      </c>
      <c r="Y119" s="173">
        <f t="shared" si="21"/>
        <v>0</v>
      </c>
      <c r="Z119" s="173">
        <f t="shared" si="21"/>
        <v>0</v>
      </c>
      <c r="AA119" s="49"/>
      <c r="AB119" s="52"/>
      <c r="AJ119" s="349" t="str">
        <f t="shared" si="22"/>
        <v/>
      </c>
    </row>
    <row r="120" spans="1:36" ht="15.6" x14ac:dyDescent="0.3">
      <c r="A120" s="59" t="str">
        <f t="shared" si="13"/>
        <v>Hide</v>
      </c>
      <c r="B120" s="68"/>
      <c r="C120" s="69">
        <v>79</v>
      </c>
      <c r="D120" s="453"/>
      <c r="E120" s="454"/>
      <c r="F120" s="455"/>
      <c r="G120" s="117"/>
      <c r="H120" s="117"/>
      <c r="I120" s="118"/>
      <c r="J120" s="157"/>
      <c r="K120" s="123"/>
      <c r="L120" s="119" t="str">
        <f t="shared" si="15"/>
        <v/>
      </c>
      <c r="M120" s="120" t="str">
        <f t="shared" si="23"/>
        <v/>
      </c>
      <c r="N120" s="261" t="str">
        <f t="shared" si="16"/>
        <v/>
      </c>
      <c r="O120" s="122" t="str">
        <f t="shared" si="17"/>
        <v/>
      </c>
      <c r="P120" s="122" t="str">
        <f t="shared" si="18"/>
        <v/>
      </c>
      <c r="Q120" s="124">
        <f t="shared" si="14"/>
        <v>0</v>
      </c>
      <c r="R120" s="9"/>
      <c r="S120" s="47"/>
      <c r="W120" s="172" t="str">
        <f t="shared" si="19"/>
        <v/>
      </c>
      <c r="X120" s="172" t="str">
        <f t="shared" si="20"/>
        <v/>
      </c>
      <c r="Y120" s="173">
        <f t="shared" si="21"/>
        <v>0</v>
      </c>
      <c r="Z120" s="173">
        <f t="shared" si="21"/>
        <v>0</v>
      </c>
      <c r="AA120" s="49"/>
      <c r="AB120" s="52"/>
      <c r="AJ120" s="349" t="str">
        <f t="shared" si="22"/>
        <v/>
      </c>
    </row>
    <row r="121" spans="1:36" ht="15.6" x14ac:dyDescent="0.3">
      <c r="A121" s="59" t="str">
        <f t="shared" si="13"/>
        <v>Hide</v>
      </c>
      <c r="B121" s="68"/>
      <c r="C121" s="69">
        <v>80</v>
      </c>
      <c r="D121" s="453"/>
      <c r="E121" s="454"/>
      <c r="F121" s="455"/>
      <c r="G121" s="117"/>
      <c r="H121" s="117"/>
      <c r="I121" s="118"/>
      <c r="J121" s="157"/>
      <c r="K121" s="123"/>
      <c r="L121" s="119" t="str">
        <f t="shared" si="15"/>
        <v/>
      </c>
      <c r="M121" s="120" t="str">
        <f t="shared" si="23"/>
        <v/>
      </c>
      <c r="N121" s="261" t="str">
        <f t="shared" si="16"/>
        <v/>
      </c>
      <c r="O121" s="122" t="str">
        <f t="shared" si="17"/>
        <v/>
      </c>
      <c r="P121" s="122" t="str">
        <f t="shared" si="18"/>
        <v/>
      </c>
      <c r="Q121" s="124">
        <f t="shared" si="14"/>
        <v>0</v>
      </c>
      <c r="R121" s="9"/>
      <c r="S121" s="47"/>
      <c r="W121" s="172" t="str">
        <f t="shared" si="19"/>
        <v/>
      </c>
      <c r="X121" s="172" t="str">
        <f t="shared" si="20"/>
        <v/>
      </c>
      <c r="Y121" s="173">
        <f t="shared" si="21"/>
        <v>0</v>
      </c>
      <c r="Z121" s="173">
        <f t="shared" si="21"/>
        <v>0</v>
      </c>
      <c r="AA121" s="49"/>
      <c r="AB121" s="52"/>
      <c r="AJ121" s="349" t="str">
        <f t="shared" si="22"/>
        <v/>
      </c>
    </row>
    <row r="122" spans="1:36" ht="15.6" x14ac:dyDescent="0.3">
      <c r="A122" s="59" t="str">
        <f t="shared" si="13"/>
        <v>Hide</v>
      </c>
      <c r="B122" s="68"/>
      <c r="C122" s="69">
        <v>81</v>
      </c>
      <c r="D122" s="453"/>
      <c r="E122" s="454"/>
      <c r="F122" s="455"/>
      <c r="G122" s="117"/>
      <c r="H122" s="117"/>
      <c r="I122" s="118"/>
      <c r="J122" s="157"/>
      <c r="K122" s="123"/>
      <c r="L122" s="119" t="str">
        <f t="shared" si="15"/>
        <v/>
      </c>
      <c r="M122" s="120" t="str">
        <f t="shared" si="23"/>
        <v/>
      </c>
      <c r="N122" s="261" t="str">
        <f t="shared" si="16"/>
        <v/>
      </c>
      <c r="O122" s="122" t="str">
        <f t="shared" si="17"/>
        <v/>
      </c>
      <c r="P122" s="122" t="str">
        <f t="shared" si="18"/>
        <v/>
      </c>
      <c r="Q122" s="124">
        <f t="shared" si="14"/>
        <v>0</v>
      </c>
      <c r="R122" s="9"/>
      <c r="S122" s="47"/>
      <c r="W122" s="172" t="str">
        <f t="shared" si="19"/>
        <v/>
      </c>
      <c r="X122" s="172" t="str">
        <f t="shared" si="20"/>
        <v/>
      </c>
      <c r="Y122" s="173">
        <f t="shared" si="21"/>
        <v>0</v>
      </c>
      <c r="Z122" s="173">
        <f t="shared" si="21"/>
        <v>0</v>
      </c>
      <c r="AA122" s="49"/>
      <c r="AB122" s="52"/>
      <c r="AJ122" s="349" t="str">
        <f t="shared" si="22"/>
        <v/>
      </c>
    </row>
    <row r="123" spans="1:36" ht="15.6" x14ac:dyDescent="0.3">
      <c r="A123" s="59" t="str">
        <f t="shared" si="13"/>
        <v>Hide</v>
      </c>
      <c r="B123" s="68"/>
      <c r="C123" s="69">
        <v>82</v>
      </c>
      <c r="D123" s="453"/>
      <c r="E123" s="454"/>
      <c r="F123" s="455"/>
      <c r="G123" s="117"/>
      <c r="H123" s="117"/>
      <c r="I123" s="118"/>
      <c r="J123" s="157"/>
      <c r="K123" s="123"/>
      <c r="L123" s="119" t="str">
        <f t="shared" si="15"/>
        <v/>
      </c>
      <c r="M123" s="120" t="str">
        <f t="shared" si="23"/>
        <v/>
      </c>
      <c r="N123" s="261" t="str">
        <f t="shared" si="16"/>
        <v/>
      </c>
      <c r="O123" s="122" t="str">
        <f t="shared" si="17"/>
        <v/>
      </c>
      <c r="P123" s="122" t="str">
        <f t="shared" si="18"/>
        <v/>
      </c>
      <c r="Q123" s="124">
        <f t="shared" si="14"/>
        <v>0</v>
      </c>
      <c r="R123" s="9"/>
      <c r="S123" s="47"/>
      <c r="W123" s="172" t="str">
        <f t="shared" si="19"/>
        <v/>
      </c>
      <c r="X123" s="172" t="str">
        <f t="shared" si="20"/>
        <v/>
      </c>
      <c r="Y123" s="173">
        <f t="shared" si="21"/>
        <v>0</v>
      </c>
      <c r="Z123" s="173">
        <f t="shared" si="21"/>
        <v>0</v>
      </c>
      <c r="AA123" s="49"/>
      <c r="AB123" s="52"/>
      <c r="AJ123" s="349" t="str">
        <f t="shared" si="22"/>
        <v/>
      </c>
    </row>
    <row r="124" spans="1:36" ht="15.6" x14ac:dyDescent="0.3">
      <c r="A124" s="59" t="str">
        <f t="shared" si="13"/>
        <v>Hide</v>
      </c>
      <c r="B124" s="68"/>
      <c r="C124" s="69">
        <v>83</v>
      </c>
      <c r="D124" s="453"/>
      <c r="E124" s="454"/>
      <c r="F124" s="455"/>
      <c r="G124" s="117"/>
      <c r="H124" s="117"/>
      <c r="I124" s="118"/>
      <c r="J124" s="157"/>
      <c r="K124" s="123"/>
      <c r="L124" s="119" t="str">
        <f t="shared" si="15"/>
        <v/>
      </c>
      <c r="M124" s="120" t="str">
        <f t="shared" si="23"/>
        <v/>
      </c>
      <c r="N124" s="261" t="str">
        <f t="shared" si="16"/>
        <v/>
      </c>
      <c r="O124" s="122" t="str">
        <f t="shared" si="17"/>
        <v/>
      </c>
      <c r="P124" s="122" t="str">
        <f t="shared" si="18"/>
        <v/>
      </c>
      <c r="Q124" s="124">
        <f t="shared" si="14"/>
        <v>0</v>
      </c>
      <c r="R124" s="9"/>
      <c r="S124" s="47"/>
      <c r="W124" s="172" t="str">
        <f t="shared" si="19"/>
        <v/>
      </c>
      <c r="X124" s="172" t="str">
        <f t="shared" si="20"/>
        <v/>
      </c>
      <c r="Y124" s="173">
        <f t="shared" si="21"/>
        <v>0</v>
      </c>
      <c r="Z124" s="173">
        <f t="shared" si="21"/>
        <v>0</v>
      </c>
      <c r="AA124" s="49"/>
      <c r="AB124" s="52"/>
      <c r="AJ124" s="349" t="str">
        <f t="shared" si="22"/>
        <v/>
      </c>
    </row>
    <row r="125" spans="1:36" ht="15.6" x14ac:dyDescent="0.3">
      <c r="A125" s="59" t="str">
        <f t="shared" si="13"/>
        <v>Hide</v>
      </c>
      <c r="B125" s="68"/>
      <c r="C125" s="69">
        <v>84</v>
      </c>
      <c r="D125" s="453"/>
      <c r="E125" s="454"/>
      <c r="F125" s="455"/>
      <c r="G125" s="117"/>
      <c r="H125" s="117"/>
      <c r="I125" s="118"/>
      <c r="J125" s="157"/>
      <c r="K125" s="123"/>
      <c r="L125" s="119" t="str">
        <f t="shared" si="15"/>
        <v/>
      </c>
      <c r="M125" s="120" t="str">
        <f t="shared" si="23"/>
        <v/>
      </c>
      <c r="N125" s="261" t="str">
        <f t="shared" si="16"/>
        <v/>
      </c>
      <c r="O125" s="122" t="str">
        <f t="shared" si="17"/>
        <v/>
      </c>
      <c r="P125" s="122" t="str">
        <f t="shared" si="18"/>
        <v/>
      </c>
      <c r="Q125" s="124">
        <f t="shared" si="14"/>
        <v>0</v>
      </c>
      <c r="R125" s="9"/>
      <c r="S125" s="47"/>
      <c r="W125" s="172" t="str">
        <f t="shared" si="19"/>
        <v/>
      </c>
      <c r="X125" s="172" t="str">
        <f t="shared" si="20"/>
        <v/>
      </c>
      <c r="Y125" s="173">
        <f t="shared" si="21"/>
        <v>0</v>
      </c>
      <c r="Z125" s="173">
        <f t="shared" si="21"/>
        <v>0</v>
      </c>
      <c r="AA125" s="49"/>
      <c r="AB125" s="52"/>
      <c r="AJ125" s="349" t="str">
        <f t="shared" si="22"/>
        <v/>
      </c>
    </row>
    <row r="126" spans="1:36" ht="15.6" x14ac:dyDescent="0.3">
      <c r="A126" s="59" t="str">
        <f t="shared" si="13"/>
        <v>Hide</v>
      </c>
      <c r="B126" s="68"/>
      <c r="C126" s="69">
        <v>85</v>
      </c>
      <c r="D126" s="453"/>
      <c r="E126" s="454"/>
      <c r="F126" s="455"/>
      <c r="G126" s="117"/>
      <c r="H126" s="117"/>
      <c r="I126" s="118"/>
      <c r="J126" s="157"/>
      <c r="K126" s="123"/>
      <c r="L126" s="119" t="str">
        <f t="shared" si="15"/>
        <v/>
      </c>
      <c r="M126" s="120" t="str">
        <f t="shared" si="23"/>
        <v/>
      </c>
      <c r="N126" s="261" t="str">
        <f t="shared" si="16"/>
        <v/>
      </c>
      <c r="O126" s="122" t="str">
        <f t="shared" si="17"/>
        <v/>
      </c>
      <c r="P126" s="122" t="str">
        <f t="shared" si="18"/>
        <v/>
      </c>
      <c r="Q126" s="124">
        <f t="shared" si="14"/>
        <v>0</v>
      </c>
      <c r="R126" s="9"/>
      <c r="S126" s="47"/>
      <c r="W126" s="172" t="str">
        <f t="shared" si="19"/>
        <v/>
      </c>
      <c r="X126" s="172" t="str">
        <f t="shared" si="20"/>
        <v/>
      </c>
      <c r="Y126" s="173">
        <f t="shared" si="21"/>
        <v>0</v>
      </c>
      <c r="Z126" s="173">
        <f t="shared" si="21"/>
        <v>0</v>
      </c>
      <c r="AA126" s="49"/>
      <c r="AB126" s="52"/>
      <c r="AJ126" s="349" t="str">
        <f t="shared" si="22"/>
        <v/>
      </c>
    </row>
    <row r="127" spans="1:36" ht="15.6" x14ac:dyDescent="0.3">
      <c r="A127" s="59" t="str">
        <f t="shared" si="13"/>
        <v>Hide</v>
      </c>
      <c r="B127" s="68"/>
      <c r="C127" s="69">
        <v>86</v>
      </c>
      <c r="D127" s="453"/>
      <c r="E127" s="454"/>
      <c r="F127" s="455"/>
      <c r="G127" s="117"/>
      <c r="H127" s="117"/>
      <c r="I127" s="118"/>
      <c r="J127" s="157"/>
      <c r="K127" s="123"/>
      <c r="L127" s="119" t="str">
        <f t="shared" si="15"/>
        <v/>
      </c>
      <c r="M127" s="120" t="str">
        <f t="shared" si="23"/>
        <v/>
      </c>
      <c r="N127" s="261" t="str">
        <f t="shared" si="16"/>
        <v/>
      </c>
      <c r="O127" s="122" t="str">
        <f t="shared" si="17"/>
        <v/>
      </c>
      <c r="P127" s="122" t="str">
        <f t="shared" si="18"/>
        <v/>
      </c>
      <c r="Q127" s="124">
        <f t="shared" si="14"/>
        <v>0</v>
      </c>
      <c r="R127" s="9"/>
      <c r="S127" s="47"/>
      <c r="W127" s="172" t="str">
        <f t="shared" si="19"/>
        <v/>
      </c>
      <c r="X127" s="172" t="str">
        <f t="shared" si="20"/>
        <v/>
      </c>
      <c r="Y127" s="173">
        <f t="shared" si="21"/>
        <v>0</v>
      </c>
      <c r="Z127" s="173">
        <f t="shared" si="21"/>
        <v>0</v>
      </c>
      <c r="AA127" s="49"/>
      <c r="AB127" s="52"/>
      <c r="AJ127" s="349" t="str">
        <f t="shared" si="22"/>
        <v/>
      </c>
    </row>
    <row r="128" spans="1:36" ht="15.6" x14ac:dyDescent="0.3">
      <c r="A128" s="59" t="str">
        <f t="shared" si="13"/>
        <v>Hide</v>
      </c>
      <c r="B128" s="68"/>
      <c r="C128" s="69">
        <v>87</v>
      </c>
      <c r="D128" s="453"/>
      <c r="E128" s="454"/>
      <c r="F128" s="455"/>
      <c r="G128" s="117"/>
      <c r="H128" s="117"/>
      <c r="I128" s="118"/>
      <c r="J128" s="157"/>
      <c r="K128" s="123"/>
      <c r="L128" s="119" t="str">
        <f t="shared" si="15"/>
        <v/>
      </c>
      <c r="M128" s="120" t="str">
        <f t="shared" si="23"/>
        <v/>
      </c>
      <c r="N128" s="261" t="str">
        <f t="shared" si="16"/>
        <v/>
      </c>
      <c r="O128" s="122" t="str">
        <f t="shared" si="17"/>
        <v/>
      </c>
      <c r="P128" s="122" t="str">
        <f t="shared" si="18"/>
        <v/>
      </c>
      <c r="Q128" s="124">
        <f t="shared" si="14"/>
        <v>0</v>
      </c>
      <c r="R128" s="9"/>
      <c r="S128" s="47"/>
      <c r="W128" s="172" t="str">
        <f t="shared" si="19"/>
        <v/>
      </c>
      <c r="X128" s="172" t="str">
        <f t="shared" si="20"/>
        <v/>
      </c>
      <c r="Y128" s="173">
        <f t="shared" si="21"/>
        <v>0</v>
      </c>
      <c r="Z128" s="173">
        <f t="shared" si="21"/>
        <v>0</v>
      </c>
      <c r="AA128" s="49"/>
      <c r="AB128" s="52"/>
      <c r="AJ128" s="349" t="str">
        <f t="shared" si="22"/>
        <v/>
      </c>
    </row>
    <row r="129" spans="1:36" ht="15.6" x14ac:dyDescent="0.3">
      <c r="A129" s="59" t="str">
        <f t="shared" si="13"/>
        <v>Hide</v>
      </c>
      <c r="B129" s="68"/>
      <c r="C129" s="69">
        <v>88</v>
      </c>
      <c r="D129" s="453"/>
      <c r="E129" s="454"/>
      <c r="F129" s="455"/>
      <c r="G129" s="117"/>
      <c r="H129" s="117"/>
      <c r="I129" s="118"/>
      <c r="J129" s="157"/>
      <c r="K129" s="123"/>
      <c r="L129" s="119" t="str">
        <f t="shared" si="15"/>
        <v/>
      </c>
      <c r="M129" s="120" t="str">
        <f t="shared" si="23"/>
        <v/>
      </c>
      <c r="N129" s="261" t="str">
        <f t="shared" si="16"/>
        <v/>
      </c>
      <c r="O129" s="122" t="str">
        <f t="shared" si="17"/>
        <v/>
      </c>
      <c r="P129" s="122" t="str">
        <f t="shared" si="18"/>
        <v/>
      </c>
      <c r="Q129" s="124">
        <f t="shared" si="14"/>
        <v>0</v>
      </c>
      <c r="R129" s="9"/>
      <c r="S129" s="47"/>
      <c r="W129" s="172" t="str">
        <f t="shared" si="19"/>
        <v/>
      </c>
      <c r="X129" s="172" t="str">
        <f t="shared" si="20"/>
        <v/>
      </c>
      <c r="Y129" s="173">
        <f t="shared" si="21"/>
        <v>0</v>
      </c>
      <c r="Z129" s="173">
        <f t="shared" si="21"/>
        <v>0</v>
      </c>
      <c r="AA129" s="49"/>
      <c r="AB129" s="52"/>
      <c r="AJ129" s="349" t="str">
        <f t="shared" si="22"/>
        <v/>
      </c>
    </row>
    <row r="130" spans="1:36" ht="15.6" x14ac:dyDescent="0.3">
      <c r="A130" s="59" t="str">
        <f t="shared" si="13"/>
        <v>Hide</v>
      </c>
      <c r="B130" s="68"/>
      <c r="C130" s="69">
        <v>89</v>
      </c>
      <c r="D130" s="453"/>
      <c r="E130" s="454"/>
      <c r="F130" s="455"/>
      <c r="G130" s="117"/>
      <c r="H130" s="117"/>
      <c r="I130" s="118"/>
      <c r="J130" s="157"/>
      <c r="K130" s="123"/>
      <c r="L130" s="119" t="str">
        <f t="shared" si="15"/>
        <v/>
      </c>
      <c r="M130" s="120" t="str">
        <f t="shared" si="23"/>
        <v/>
      </c>
      <c r="N130" s="261" t="str">
        <f t="shared" si="16"/>
        <v/>
      </c>
      <c r="O130" s="122" t="str">
        <f t="shared" si="17"/>
        <v/>
      </c>
      <c r="P130" s="122" t="str">
        <f t="shared" si="18"/>
        <v/>
      </c>
      <c r="Q130" s="124">
        <f t="shared" si="14"/>
        <v>0</v>
      </c>
      <c r="R130" s="9"/>
      <c r="S130" s="47"/>
      <c r="W130" s="172" t="str">
        <f t="shared" si="19"/>
        <v/>
      </c>
      <c r="X130" s="172" t="str">
        <f t="shared" si="20"/>
        <v/>
      </c>
      <c r="Y130" s="173">
        <f t="shared" si="21"/>
        <v>0</v>
      </c>
      <c r="Z130" s="173">
        <f t="shared" si="21"/>
        <v>0</v>
      </c>
      <c r="AA130" s="49"/>
      <c r="AB130" s="52"/>
      <c r="AJ130" s="349" t="str">
        <f t="shared" si="22"/>
        <v/>
      </c>
    </row>
    <row r="131" spans="1:36" ht="15.6" x14ac:dyDescent="0.3">
      <c r="A131" s="59" t="str">
        <f t="shared" si="13"/>
        <v>Hide</v>
      </c>
      <c r="B131" s="68"/>
      <c r="C131" s="69">
        <v>90</v>
      </c>
      <c r="D131" s="453"/>
      <c r="E131" s="454"/>
      <c r="F131" s="455"/>
      <c r="G131" s="117"/>
      <c r="H131" s="117"/>
      <c r="I131" s="118"/>
      <c r="J131" s="157"/>
      <c r="K131" s="123"/>
      <c r="L131" s="119" t="str">
        <f t="shared" si="15"/>
        <v/>
      </c>
      <c r="M131" s="120" t="str">
        <f t="shared" si="23"/>
        <v/>
      </c>
      <c r="N131" s="261" t="str">
        <f t="shared" si="16"/>
        <v/>
      </c>
      <c r="O131" s="122" t="str">
        <f t="shared" si="17"/>
        <v/>
      </c>
      <c r="P131" s="122" t="str">
        <f t="shared" si="18"/>
        <v/>
      </c>
      <c r="Q131" s="124">
        <f t="shared" si="14"/>
        <v>0</v>
      </c>
      <c r="R131" s="9"/>
      <c r="S131" s="47"/>
      <c r="W131" s="172" t="str">
        <f t="shared" si="19"/>
        <v/>
      </c>
      <c r="X131" s="172" t="str">
        <f t="shared" si="20"/>
        <v/>
      </c>
      <c r="Y131" s="173">
        <f t="shared" si="21"/>
        <v>0</v>
      </c>
      <c r="Z131" s="173">
        <f t="shared" si="21"/>
        <v>0</v>
      </c>
      <c r="AA131" s="49"/>
      <c r="AB131" s="52"/>
      <c r="AJ131" s="349" t="str">
        <f t="shared" si="22"/>
        <v/>
      </c>
    </row>
    <row r="132" spans="1:36" ht="15.6" x14ac:dyDescent="0.3">
      <c r="A132" s="59" t="str">
        <f t="shared" si="13"/>
        <v>Hide</v>
      </c>
      <c r="B132" s="68"/>
      <c r="C132" s="69">
        <v>91</v>
      </c>
      <c r="D132" s="453"/>
      <c r="E132" s="454"/>
      <c r="F132" s="455"/>
      <c r="G132" s="117"/>
      <c r="H132" s="117"/>
      <c r="I132" s="118"/>
      <c r="J132" s="157"/>
      <c r="K132" s="123"/>
      <c r="L132" s="119" t="str">
        <f t="shared" si="15"/>
        <v/>
      </c>
      <c r="M132" s="120" t="str">
        <f t="shared" si="23"/>
        <v/>
      </c>
      <c r="N132" s="261" t="str">
        <f t="shared" si="16"/>
        <v/>
      </c>
      <c r="O132" s="122" t="str">
        <f t="shared" si="17"/>
        <v/>
      </c>
      <c r="P132" s="122" t="str">
        <f t="shared" si="18"/>
        <v/>
      </c>
      <c r="Q132" s="124">
        <f t="shared" si="14"/>
        <v>0</v>
      </c>
      <c r="R132" s="9"/>
      <c r="S132" s="47"/>
      <c r="W132" s="172" t="str">
        <f t="shared" si="19"/>
        <v/>
      </c>
      <c r="X132" s="172" t="str">
        <f t="shared" si="20"/>
        <v/>
      </c>
      <c r="Y132" s="173">
        <f t="shared" si="21"/>
        <v>0</v>
      </c>
      <c r="Z132" s="173">
        <f t="shared" si="21"/>
        <v>0</v>
      </c>
      <c r="AA132" s="49"/>
      <c r="AB132" s="52"/>
      <c r="AJ132" s="349" t="str">
        <f t="shared" si="22"/>
        <v/>
      </c>
    </row>
    <row r="133" spans="1:36" ht="15.6" x14ac:dyDescent="0.3">
      <c r="A133" s="59" t="str">
        <f t="shared" si="13"/>
        <v>Hide</v>
      </c>
      <c r="B133" s="68"/>
      <c r="C133" s="69">
        <v>92</v>
      </c>
      <c r="D133" s="453"/>
      <c r="E133" s="454"/>
      <c r="F133" s="455"/>
      <c r="G133" s="117"/>
      <c r="H133" s="117"/>
      <c r="I133" s="118"/>
      <c r="J133" s="157"/>
      <c r="K133" s="123"/>
      <c r="L133" s="119" t="str">
        <f t="shared" si="15"/>
        <v/>
      </c>
      <c r="M133" s="120" t="str">
        <f t="shared" si="23"/>
        <v/>
      </c>
      <c r="N133" s="261" t="str">
        <f t="shared" si="16"/>
        <v/>
      </c>
      <c r="O133" s="122" t="str">
        <f t="shared" si="17"/>
        <v/>
      </c>
      <c r="P133" s="122" t="str">
        <f t="shared" si="18"/>
        <v/>
      </c>
      <c r="Q133" s="124">
        <f t="shared" si="14"/>
        <v>0</v>
      </c>
      <c r="R133" s="9"/>
      <c r="S133" s="47"/>
      <c r="W133" s="172" t="str">
        <f t="shared" si="19"/>
        <v/>
      </c>
      <c r="X133" s="172" t="str">
        <f t="shared" si="20"/>
        <v/>
      </c>
      <c r="Y133" s="173">
        <f t="shared" si="21"/>
        <v>0</v>
      </c>
      <c r="Z133" s="173">
        <f t="shared" si="21"/>
        <v>0</v>
      </c>
      <c r="AA133" s="49"/>
      <c r="AB133" s="52"/>
      <c r="AJ133" s="349" t="str">
        <f t="shared" si="22"/>
        <v/>
      </c>
    </row>
    <row r="134" spans="1:36" ht="15.6" x14ac:dyDescent="0.3">
      <c r="A134" s="59" t="str">
        <f t="shared" si="13"/>
        <v>Hide</v>
      </c>
      <c r="B134" s="68"/>
      <c r="C134" s="69">
        <v>93</v>
      </c>
      <c r="D134" s="453"/>
      <c r="E134" s="454"/>
      <c r="F134" s="455"/>
      <c r="G134" s="117"/>
      <c r="H134" s="117"/>
      <c r="I134" s="118"/>
      <c r="J134" s="157"/>
      <c r="K134" s="123"/>
      <c r="L134" s="119" t="str">
        <f t="shared" si="15"/>
        <v/>
      </c>
      <c r="M134" s="120" t="str">
        <f t="shared" si="23"/>
        <v/>
      </c>
      <c r="N134" s="261" t="str">
        <f t="shared" si="16"/>
        <v/>
      </c>
      <c r="O134" s="122" t="str">
        <f t="shared" si="17"/>
        <v/>
      </c>
      <c r="P134" s="122" t="str">
        <f t="shared" si="18"/>
        <v/>
      </c>
      <c r="Q134" s="124">
        <f t="shared" si="14"/>
        <v>0</v>
      </c>
      <c r="R134" s="9"/>
      <c r="S134" s="47"/>
      <c r="W134" s="172" t="str">
        <f t="shared" si="19"/>
        <v/>
      </c>
      <c r="X134" s="172" t="str">
        <f t="shared" si="20"/>
        <v/>
      </c>
      <c r="Y134" s="173">
        <f t="shared" si="21"/>
        <v>0</v>
      </c>
      <c r="Z134" s="173">
        <f t="shared" si="21"/>
        <v>0</v>
      </c>
      <c r="AA134" s="49"/>
      <c r="AB134" s="52"/>
      <c r="AJ134" s="349" t="str">
        <f t="shared" si="22"/>
        <v/>
      </c>
    </row>
    <row r="135" spans="1:36" ht="15.6" x14ac:dyDescent="0.3">
      <c r="A135" s="59" t="str">
        <f t="shared" si="13"/>
        <v>Hide</v>
      </c>
      <c r="B135" s="68"/>
      <c r="C135" s="69">
        <v>94</v>
      </c>
      <c r="D135" s="453"/>
      <c r="E135" s="454"/>
      <c r="F135" s="455"/>
      <c r="G135" s="117"/>
      <c r="H135" s="117"/>
      <c r="I135" s="118"/>
      <c r="J135" s="157"/>
      <c r="K135" s="123"/>
      <c r="L135" s="119" t="str">
        <f t="shared" si="15"/>
        <v/>
      </c>
      <c r="M135" s="120" t="str">
        <f t="shared" si="23"/>
        <v/>
      </c>
      <c r="N135" s="261" t="str">
        <f t="shared" si="16"/>
        <v/>
      </c>
      <c r="O135" s="122" t="str">
        <f t="shared" si="17"/>
        <v/>
      </c>
      <c r="P135" s="122" t="str">
        <f t="shared" si="18"/>
        <v/>
      </c>
      <c r="Q135" s="124">
        <f t="shared" si="14"/>
        <v>0</v>
      </c>
      <c r="R135" s="9"/>
      <c r="S135" s="47"/>
      <c r="W135" s="172" t="str">
        <f t="shared" si="19"/>
        <v/>
      </c>
      <c r="X135" s="172" t="str">
        <f t="shared" si="20"/>
        <v/>
      </c>
      <c r="Y135" s="173">
        <f t="shared" si="21"/>
        <v>0</v>
      </c>
      <c r="Z135" s="173">
        <f t="shared" si="21"/>
        <v>0</v>
      </c>
      <c r="AA135" s="49"/>
      <c r="AB135" s="52"/>
      <c r="AJ135" s="349" t="str">
        <f t="shared" si="22"/>
        <v/>
      </c>
    </row>
    <row r="136" spans="1:36" ht="15.6" x14ac:dyDescent="0.3">
      <c r="A136" s="59" t="str">
        <f t="shared" si="13"/>
        <v>Hide</v>
      </c>
      <c r="B136" s="68"/>
      <c r="C136" s="69">
        <v>95</v>
      </c>
      <c r="D136" s="453"/>
      <c r="E136" s="454"/>
      <c r="F136" s="455"/>
      <c r="G136" s="117"/>
      <c r="H136" s="117"/>
      <c r="I136" s="118"/>
      <c r="J136" s="157"/>
      <c r="K136" s="123"/>
      <c r="L136" s="119" t="str">
        <f t="shared" si="15"/>
        <v/>
      </c>
      <c r="M136" s="120" t="str">
        <f t="shared" si="23"/>
        <v/>
      </c>
      <c r="N136" s="261" t="str">
        <f t="shared" si="16"/>
        <v/>
      </c>
      <c r="O136" s="122" t="str">
        <f t="shared" si="17"/>
        <v/>
      </c>
      <c r="P136" s="122" t="str">
        <f t="shared" si="18"/>
        <v/>
      </c>
      <c r="Q136" s="124">
        <f t="shared" si="14"/>
        <v>0</v>
      </c>
      <c r="R136" s="9"/>
      <c r="S136" s="47"/>
      <c r="W136" s="172" t="str">
        <f t="shared" si="19"/>
        <v/>
      </c>
      <c r="X136" s="172" t="str">
        <f t="shared" si="20"/>
        <v/>
      </c>
      <c r="Y136" s="173">
        <f t="shared" si="21"/>
        <v>0</v>
      </c>
      <c r="Z136" s="173">
        <f t="shared" si="21"/>
        <v>0</v>
      </c>
      <c r="AA136" s="49"/>
      <c r="AB136" s="52"/>
      <c r="AJ136" s="349" t="str">
        <f t="shared" si="22"/>
        <v/>
      </c>
    </row>
    <row r="137" spans="1:36" ht="15.6" x14ac:dyDescent="0.3">
      <c r="A137" s="59" t="str">
        <f t="shared" si="13"/>
        <v>Hide</v>
      </c>
      <c r="B137" s="68"/>
      <c r="C137" s="69">
        <v>96</v>
      </c>
      <c r="D137" s="453"/>
      <c r="E137" s="454"/>
      <c r="F137" s="455"/>
      <c r="G137" s="117"/>
      <c r="H137" s="117"/>
      <c r="I137" s="118"/>
      <c r="J137" s="157"/>
      <c r="K137" s="123"/>
      <c r="L137" s="119" t="str">
        <f t="shared" si="15"/>
        <v/>
      </c>
      <c r="M137" s="120" t="str">
        <f t="shared" si="23"/>
        <v/>
      </c>
      <c r="N137" s="261" t="str">
        <f t="shared" si="16"/>
        <v/>
      </c>
      <c r="O137" s="122" t="str">
        <f t="shared" si="17"/>
        <v/>
      </c>
      <c r="P137" s="122" t="str">
        <f t="shared" si="18"/>
        <v/>
      </c>
      <c r="Q137" s="124">
        <f t="shared" si="14"/>
        <v>0</v>
      </c>
      <c r="R137" s="9"/>
      <c r="S137" s="47"/>
      <c r="W137" s="172" t="str">
        <f t="shared" si="19"/>
        <v/>
      </c>
      <c r="X137" s="172" t="str">
        <f t="shared" si="20"/>
        <v/>
      </c>
      <c r="Y137" s="173">
        <f t="shared" si="21"/>
        <v>0</v>
      </c>
      <c r="Z137" s="173">
        <f t="shared" si="21"/>
        <v>0</v>
      </c>
      <c r="AA137" s="49"/>
      <c r="AB137" s="52"/>
      <c r="AJ137" s="349" t="str">
        <f t="shared" si="22"/>
        <v/>
      </c>
    </row>
    <row r="138" spans="1:36" ht="15.6" x14ac:dyDescent="0.3">
      <c r="A138" s="59" t="str">
        <f t="shared" si="13"/>
        <v>Hide</v>
      </c>
      <c r="B138" s="68"/>
      <c r="C138" s="69">
        <v>97</v>
      </c>
      <c r="D138" s="453"/>
      <c r="E138" s="454"/>
      <c r="F138" s="455"/>
      <c r="G138" s="117"/>
      <c r="H138" s="117"/>
      <c r="I138" s="118"/>
      <c r="J138" s="157"/>
      <c r="K138" s="123"/>
      <c r="L138" s="119" t="str">
        <f t="shared" si="15"/>
        <v/>
      </c>
      <c r="M138" s="120" t="str">
        <f t="shared" si="23"/>
        <v/>
      </c>
      <c r="N138" s="261" t="str">
        <f t="shared" si="16"/>
        <v/>
      </c>
      <c r="O138" s="122" t="str">
        <f t="shared" si="17"/>
        <v/>
      </c>
      <c r="P138" s="122" t="str">
        <f t="shared" si="18"/>
        <v/>
      </c>
      <c r="Q138" s="124">
        <f t="shared" si="14"/>
        <v>0</v>
      </c>
      <c r="R138" s="9"/>
      <c r="S138" s="47"/>
      <c r="W138" s="172" t="str">
        <f t="shared" si="19"/>
        <v/>
      </c>
      <c r="X138" s="172" t="str">
        <f t="shared" si="20"/>
        <v/>
      </c>
      <c r="Y138" s="173">
        <f t="shared" si="21"/>
        <v>0</v>
      </c>
      <c r="Z138" s="173">
        <f t="shared" si="21"/>
        <v>0</v>
      </c>
      <c r="AA138" s="49"/>
      <c r="AB138" s="52"/>
      <c r="AJ138" s="349" t="str">
        <f t="shared" si="22"/>
        <v/>
      </c>
    </row>
    <row r="139" spans="1:36" ht="15.6" x14ac:dyDescent="0.3">
      <c r="A139" s="59" t="str">
        <f t="shared" si="13"/>
        <v>Hide</v>
      </c>
      <c r="B139" s="68"/>
      <c r="C139" s="69">
        <v>98</v>
      </c>
      <c r="D139" s="453"/>
      <c r="E139" s="454"/>
      <c r="F139" s="455"/>
      <c r="G139" s="117"/>
      <c r="H139" s="117"/>
      <c r="I139" s="118"/>
      <c r="J139" s="157"/>
      <c r="K139" s="123"/>
      <c r="L139" s="119" t="str">
        <f t="shared" si="15"/>
        <v/>
      </c>
      <c r="M139" s="120" t="str">
        <f t="shared" si="23"/>
        <v/>
      </c>
      <c r="N139" s="261" t="str">
        <f t="shared" si="16"/>
        <v/>
      </c>
      <c r="O139" s="122" t="str">
        <f t="shared" si="17"/>
        <v/>
      </c>
      <c r="P139" s="122" t="str">
        <f t="shared" si="18"/>
        <v/>
      </c>
      <c r="Q139" s="124">
        <f t="shared" si="14"/>
        <v>0</v>
      </c>
      <c r="R139" s="9"/>
      <c r="S139" s="47"/>
      <c r="W139" s="172" t="str">
        <f t="shared" si="19"/>
        <v/>
      </c>
      <c r="X139" s="172" t="str">
        <f t="shared" si="20"/>
        <v/>
      </c>
      <c r="Y139" s="173">
        <f t="shared" si="21"/>
        <v>0</v>
      </c>
      <c r="Z139" s="173">
        <f t="shared" si="21"/>
        <v>0</v>
      </c>
      <c r="AA139" s="49"/>
      <c r="AB139" s="52"/>
      <c r="AJ139" s="349" t="str">
        <f t="shared" si="22"/>
        <v/>
      </c>
    </row>
    <row r="140" spans="1:36" ht="15.6" x14ac:dyDescent="0.3">
      <c r="A140" s="59" t="str">
        <f t="shared" si="13"/>
        <v>Hide</v>
      </c>
      <c r="B140" s="68"/>
      <c r="C140" s="69">
        <v>99</v>
      </c>
      <c r="D140" s="453"/>
      <c r="E140" s="454"/>
      <c r="F140" s="455"/>
      <c r="G140" s="117"/>
      <c r="H140" s="117"/>
      <c r="I140" s="118"/>
      <c r="J140" s="157"/>
      <c r="K140" s="123"/>
      <c r="L140" s="119" t="str">
        <f t="shared" si="15"/>
        <v/>
      </c>
      <c r="M140" s="120" t="str">
        <f t="shared" si="23"/>
        <v/>
      </c>
      <c r="N140" s="261" t="str">
        <f t="shared" si="16"/>
        <v/>
      </c>
      <c r="O140" s="122" t="str">
        <f t="shared" si="17"/>
        <v/>
      </c>
      <c r="P140" s="122" t="str">
        <f t="shared" si="18"/>
        <v/>
      </c>
      <c r="Q140" s="124">
        <f t="shared" si="14"/>
        <v>0</v>
      </c>
      <c r="R140" s="9"/>
      <c r="S140" s="47"/>
      <c r="W140" s="172" t="str">
        <f t="shared" si="19"/>
        <v/>
      </c>
      <c r="X140" s="172" t="str">
        <f t="shared" si="20"/>
        <v/>
      </c>
      <c r="Y140" s="173">
        <f t="shared" si="21"/>
        <v>0</v>
      </c>
      <c r="Z140" s="173">
        <f t="shared" si="21"/>
        <v>0</v>
      </c>
      <c r="AA140" s="49"/>
      <c r="AB140" s="52"/>
      <c r="AJ140" s="349" t="str">
        <f t="shared" si="22"/>
        <v/>
      </c>
    </row>
    <row r="141" spans="1:36" ht="15.6" x14ac:dyDescent="0.3">
      <c r="A141" s="59" t="str">
        <f t="shared" si="13"/>
        <v>Hide</v>
      </c>
      <c r="B141" s="68"/>
      <c r="C141" s="69">
        <v>100</v>
      </c>
      <c r="D141" s="453"/>
      <c r="E141" s="454"/>
      <c r="F141" s="455"/>
      <c r="G141" s="117"/>
      <c r="H141" s="117"/>
      <c r="I141" s="118"/>
      <c r="J141" s="157"/>
      <c r="K141" s="123"/>
      <c r="L141" s="119" t="str">
        <f t="shared" si="15"/>
        <v/>
      </c>
      <c r="M141" s="120" t="str">
        <f t="shared" si="23"/>
        <v/>
      </c>
      <c r="N141" s="261" t="str">
        <f t="shared" si="16"/>
        <v/>
      </c>
      <c r="O141" s="122" t="str">
        <f t="shared" si="17"/>
        <v/>
      </c>
      <c r="P141" s="122" t="str">
        <f t="shared" si="18"/>
        <v/>
      </c>
      <c r="Q141" s="122">
        <f t="shared" si="14"/>
        <v>0</v>
      </c>
      <c r="R141" s="9"/>
      <c r="S141" s="47"/>
      <c r="W141" s="172" t="str">
        <f t="shared" si="19"/>
        <v/>
      </c>
      <c r="X141" s="172" t="str">
        <f t="shared" si="20"/>
        <v/>
      </c>
      <c r="Y141" s="173">
        <f t="shared" si="21"/>
        <v>0</v>
      </c>
      <c r="Z141" s="173">
        <f t="shared" si="21"/>
        <v>0</v>
      </c>
      <c r="AA141" s="49"/>
      <c r="AB141" s="52"/>
      <c r="AJ141" s="349" t="str">
        <f t="shared" si="22"/>
        <v/>
      </c>
    </row>
    <row r="142" spans="1:36" x14ac:dyDescent="0.3">
      <c r="A142" s="86"/>
      <c r="B142" s="63"/>
      <c r="C142" s="41"/>
      <c r="D142" s="41"/>
      <c r="E142" s="41"/>
      <c r="F142" s="28"/>
      <c r="G142" s="28"/>
      <c r="H142" s="28"/>
      <c r="I142" s="28"/>
      <c r="J142" s="78"/>
      <c r="K142" s="28"/>
      <c r="L142" s="55"/>
      <c r="M142" s="56"/>
      <c r="N142" s="39"/>
      <c r="O142" s="57"/>
      <c r="P142" s="39"/>
      <c r="Q142" s="57"/>
      <c r="R142" s="9"/>
      <c r="S142" s="47"/>
      <c r="W142" s="214"/>
      <c r="X142" s="215"/>
      <c r="Y142" s="216"/>
      <c r="Z142" s="207"/>
      <c r="AA142" s="4"/>
      <c r="AB142" s="4"/>
      <c r="AC142" s="70"/>
      <c r="AD142" s="70"/>
      <c r="AE142" s="70"/>
      <c r="AF142" s="70"/>
      <c r="AJ142" s="349" t="str">
        <f t="shared" si="22"/>
        <v/>
      </c>
    </row>
    <row r="143" spans="1:36" ht="62.4" x14ac:dyDescent="0.3">
      <c r="A143" s="86"/>
      <c r="B143" s="59"/>
      <c r="C143" s="147"/>
      <c r="D143" s="147"/>
      <c r="E143" s="147"/>
      <c r="F143" s="147"/>
      <c r="G143" s="147"/>
      <c r="H143" s="147"/>
      <c r="I143" s="24"/>
      <c r="J143" s="462" t="s">
        <v>41</v>
      </c>
      <c r="K143" s="463"/>
      <c r="L143" s="463"/>
      <c r="M143" s="464"/>
      <c r="N143" s="246" t="s">
        <v>65</v>
      </c>
      <c r="O143" s="246" t="s">
        <v>62</v>
      </c>
      <c r="P143" s="246" t="s">
        <v>66</v>
      </c>
      <c r="Q143" s="246" t="s">
        <v>29</v>
      </c>
      <c r="R143" s="9"/>
      <c r="S143" s="47"/>
      <c r="W143" s="189"/>
      <c r="X143" s="189"/>
      <c r="Y143" s="190"/>
      <c r="Z143" s="189"/>
      <c r="AA143" s="4"/>
      <c r="AB143" s="4"/>
      <c r="AC143" s="70"/>
      <c r="AD143" s="70"/>
      <c r="AE143" s="70"/>
      <c r="AF143" s="70"/>
    </row>
    <row r="144" spans="1:36" ht="15.6" x14ac:dyDescent="0.3">
      <c r="A144" s="86"/>
      <c r="B144" s="59"/>
      <c r="C144" s="147"/>
      <c r="D144" s="147"/>
      <c r="E144" s="147"/>
      <c r="F144" s="147"/>
      <c r="G144" s="147"/>
      <c r="H144" s="147"/>
      <c r="I144" s="24"/>
      <c r="J144" s="31"/>
      <c r="K144" s="24"/>
      <c r="L144" s="24"/>
      <c r="M144" s="24"/>
      <c r="N144" s="30"/>
      <c r="O144" s="45"/>
      <c r="P144" s="45"/>
      <c r="Q144" s="46"/>
      <c r="R144" s="9"/>
      <c r="S144" s="47"/>
      <c r="W144" s="189"/>
      <c r="X144" s="189"/>
      <c r="Y144" s="190"/>
      <c r="Z144" s="189"/>
      <c r="AA144" s="4"/>
      <c r="AB144" s="4"/>
      <c r="AC144" s="70"/>
      <c r="AD144" s="70"/>
      <c r="AE144" s="70"/>
      <c r="AF144" s="70"/>
    </row>
    <row r="145" spans="1:32" ht="15.6" x14ac:dyDescent="0.3">
      <c r="A145" s="86"/>
      <c r="B145" s="63"/>
      <c r="C145" s="174"/>
      <c r="D145" s="125"/>
      <c r="E145" s="125"/>
      <c r="F145" s="126"/>
      <c r="G145" s="127"/>
      <c r="H145" s="127"/>
      <c r="I145" s="28"/>
      <c r="J145" s="253"/>
      <c r="K145" s="252"/>
      <c r="L145" s="252" t="s">
        <v>33</v>
      </c>
      <c r="M145" s="254" t="s">
        <v>11</v>
      </c>
      <c r="N145" s="132">
        <f>SUMPRODUCT(($W$42:$W$141=2)*($X$42:$X$141=1),$N$42:$N$141)</f>
        <v>0</v>
      </c>
      <c r="O145" s="133">
        <f>SUMPRODUCT(($W$42:$W$141=2)*($X$42:$X$141=1),$O$42:$O$141)</f>
        <v>0</v>
      </c>
      <c r="P145" s="133">
        <f>SUMPRODUCT(($W$42:$W$141=2)*($X$42:$X$141=1),$P$42:$P$141)</f>
        <v>0</v>
      </c>
      <c r="Q145" s="133">
        <f>+P145+O145</f>
        <v>0</v>
      </c>
      <c r="R145" s="9"/>
      <c r="S145" s="47"/>
      <c r="W145" s="214"/>
      <c r="X145" s="217"/>
      <c r="Y145" s="218"/>
      <c r="Z145" s="219"/>
      <c r="AA145" s="4"/>
      <c r="AB145" s="4"/>
      <c r="AC145" s="70"/>
      <c r="AD145" s="70"/>
      <c r="AE145" s="70"/>
      <c r="AF145" s="70"/>
    </row>
    <row r="146" spans="1:32" ht="15.6" x14ac:dyDescent="0.3">
      <c r="A146" s="86"/>
      <c r="B146" s="63"/>
      <c r="C146" s="175"/>
      <c r="D146" s="128"/>
      <c r="E146" s="128"/>
      <c r="F146" s="128"/>
      <c r="G146" s="176"/>
      <c r="H146" s="129"/>
      <c r="I146" s="28"/>
      <c r="J146" s="248"/>
      <c r="K146" s="247"/>
      <c r="L146" s="247"/>
      <c r="M146" s="255" t="s">
        <v>12</v>
      </c>
      <c r="N146" s="132">
        <f>SUMPRODUCT(($W$42:$W$141=1)*($X$42:$X$141=1),$N$42:$N$141)</f>
        <v>0</v>
      </c>
      <c r="O146" s="133">
        <f>SUMPRODUCT(($W$42:$W$141=1)*($X$42:$X$141=1),$O$42:$O$141)</f>
        <v>0</v>
      </c>
      <c r="P146" s="133">
        <f>SUMPRODUCT(($W$42:$W$141=1)*($X$42:$X$141=1),$P$42:$P$141)</f>
        <v>0</v>
      </c>
      <c r="Q146" s="133">
        <f t="shared" ref="Q146:Q152" si="24">+P146+O146</f>
        <v>0</v>
      </c>
      <c r="R146" s="9"/>
      <c r="S146" s="47"/>
      <c r="W146" s="214"/>
      <c r="X146" s="217"/>
      <c r="Y146" s="218"/>
      <c r="Z146" s="219"/>
      <c r="AA146" s="4"/>
      <c r="AB146" s="4"/>
      <c r="AC146" s="70"/>
      <c r="AD146" s="70"/>
      <c r="AE146" s="70"/>
      <c r="AF146" s="70"/>
    </row>
    <row r="147" spans="1:32" ht="15.6" x14ac:dyDescent="0.3">
      <c r="A147" s="86"/>
      <c r="B147" s="63"/>
      <c r="C147" s="175"/>
      <c r="D147" s="128"/>
      <c r="E147" s="128"/>
      <c r="F147" s="128"/>
      <c r="G147" s="176"/>
      <c r="H147" s="129"/>
      <c r="I147" s="28"/>
      <c r="J147" s="248"/>
      <c r="K147" s="247"/>
      <c r="L147" s="247"/>
      <c r="M147" s="255" t="s">
        <v>10</v>
      </c>
      <c r="N147" s="132">
        <f>SUMPRODUCT(($W$42:$W$141=4)*($X$42:$X$141=1),$N$42:$N$141)</f>
        <v>0</v>
      </c>
      <c r="O147" s="133">
        <f>SUMPRODUCT(($W$42:$W$141=4)*($X$42:$X$141=1),$O$42:$O$141)</f>
        <v>0</v>
      </c>
      <c r="P147" s="133">
        <f>SUMPRODUCT(($W$42:$W$141=4)*($X$42:$X$141=1),$P$42:$P$141)</f>
        <v>0</v>
      </c>
      <c r="Q147" s="133">
        <f>+P147+O147</f>
        <v>0</v>
      </c>
      <c r="R147" s="9"/>
      <c r="S147" s="47"/>
      <c r="W147" s="214"/>
      <c r="X147" s="217"/>
      <c r="Y147" s="218"/>
      <c r="Z147" s="219"/>
      <c r="AA147" s="4"/>
      <c r="AB147" s="4"/>
      <c r="AC147" s="70"/>
      <c r="AD147" s="70"/>
      <c r="AE147" s="70"/>
      <c r="AF147" s="70"/>
    </row>
    <row r="148" spans="1:32" ht="15.6" x14ac:dyDescent="0.3">
      <c r="A148" s="86"/>
      <c r="B148" s="63"/>
      <c r="C148" s="175"/>
      <c r="D148" s="128"/>
      <c r="E148" s="128"/>
      <c r="F148" s="128"/>
      <c r="G148" s="176"/>
      <c r="H148" s="129"/>
      <c r="I148" s="28"/>
      <c r="J148" s="248"/>
      <c r="K148" s="247"/>
      <c r="L148" s="247"/>
      <c r="M148" s="255" t="s">
        <v>106</v>
      </c>
      <c r="N148" s="132">
        <f>SUMPRODUCT(($W$42:$W$141=3)*($X$42:$X$141=1),$N$42:$N$141)</f>
        <v>0</v>
      </c>
      <c r="O148" s="133">
        <f>SUMPRODUCT(($W$42:$W$141=3)*($X$42:$X$141=1),$O$42:$O$141)</f>
        <v>0</v>
      </c>
      <c r="P148" s="133">
        <f>SUMPRODUCT(($W$42:$W$141=3)*($X$42:$X$141=1),$P$42:$P$141)</f>
        <v>0</v>
      </c>
      <c r="Q148" s="133">
        <f>+P148+O148</f>
        <v>0</v>
      </c>
      <c r="R148" s="9"/>
      <c r="S148" s="47"/>
      <c r="W148" s="214"/>
      <c r="X148" s="217"/>
      <c r="Y148" s="218"/>
      <c r="Z148" s="219"/>
      <c r="AA148" s="4"/>
      <c r="AB148" s="4"/>
      <c r="AC148" s="70"/>
      <c r="AD148" s="70"/>
      <c r="AE148" s="70"/>
      <c r="AF148" s="70"/>
    </row>
    <row r="149" spans="1:32" ht="15.6" x14ac:dyDescent="0.3">
      <c r="A149" s="86"/>
      <c r="B149" s="64"/>
      <c r="C149" s="175"/>
      <c r="D149" s="128"/>
      <c r="E149" s="128"/>
      <c r="F149" s="128"/>
      <c r="G149" s="180"/>
      <c r="H149" s="177"/>
      <c r="I149" s="80"/>
      <c r="J149" s="249"/>
      <c r="K149" s="250"/>
      <c r="L149" s="251"/>
      <c r="M149" s="256" t="s">
        <v>26</v>
      </c>
      <c r="N149" s="134">
        <f>SUM(N145:N148)</f>
        <v>0</v>
      </c>
      <c r="O149" s="135">
        <f>SUM(O145:O148)</f>
        <v>0</v>
      </c>
      <c r="P149" s="135">
        <f>SUM(P145:P148)</f>
        <v>0</v>
      </c>
      <c r="Q149" s="135">
        <f>+P149+O149</f>
        <v>0</v>
      </c>
      <c r="R149" s="9"/>
      <c r="S149" s="47"/>
      <c r="T149" s="75"/>
      <c r="W149" s="220"/>
      <c r="X149" s="221"/>
      <c r="Y149" s="212"/>
      <c r="Z149" s="222"/>
      <c r="AA149" s="4"/>
      <c r="AB149" s="4"/>
      <c r="AC149" s="70"/>
      <c r="AD149" s="70"/>
      <c r="AE149" s="70"/>
      <c r="AF149" s="70"/>
    </row>
    <row r="150" spans="1:32" ht="15.6" x14ac:dyDescent="0.3">
      <c r="A150" s="86"/>
      <c r="B150" s="63"/>
      <c r="C150" s="175"/>
      <c r="D150" s="128"/>
      <c r="E150" s="128"/>
      <c r="F150" s="128"/>
      <c r="G150" s="181"/>
      <c r="H150" s="178"/>
      <c r="I150" s="28"/>
      <c r="J150" s="136"/>
      <c r="K150" s="252"/>
      <c r="L150" s="252" t="s">
        <v>34</v>
      </c>
      <c r="M150" s="252" t="s">
        <v>11</v>
      </c>
      <c r="N150" s="132">
        <f>SUMPRODUCT(($W$42:$W$141=2)*($X$42:$X$141=2),$N$42:$N$141)</f>
        <v>0</v>
      </c>
      <c r="O150" s="133">
        <f>SUMPRODUCT(($W$42:$W$141=2)*($X$42:$X$141=2),$O$42:$O$141)</f>
        <v>0</v>
      </c>
      <c r="P150" s="133">
        <f>SUMPRODUCT(($W$42:$W$141=2)*($X$42:$X$141=2),$P$42:$P$141)</f>
        <v>0</v>
      </c>
      <c r="Q150" s="133">
        <f t="shared" si="24"/>
        <v>0</v>
      </c>
      <c r="R150" s="9"/>
      <c r="S150" s="47"/>
      <c r="W150" s="214"/>
      <c r="X150" s="217"/>
      <c r="Y150" s="223"/>
      <c r="Z150" s="219"/>
      <c r="AA150" s="4"/>
      <c r="AB150" s="4"/>
      <c r="AC150" s="70"/>
      <c r="AD150" s="70"/>
      <c r="AE150" s="70"/>
      <c r="AF150" s="70"/>
    </row>
    <row r="151" spans="1:32" ht="15.6" x14ac:dyDescent="0.3">
      <c r="A151" s="86"/>
      <c r="B151" s="63"/>
      <c r="C151" s="175"/>
      <c r="D151" s="128"/>
      <c r="E151" s="128"/>
      <c r="F151" s="128"/>
      <c r="G151" s="182"/>
      <c r="H151" s="179"/>
      <c r="I151" s="28"/>
      <c r="J151" s="248"/>
      <c r="K151" s="247"/>
      <c r="L151" s="247"/>
      <c r="M151" s="131" t="s">
        <v>12</v>
      </c>
      <c r="N151" s="132">
        <f>SUMPRODUCT(($W$42:$W$141=1)*($X$42:$X$141=2),$N$42:$N$141)</f>
        <v>0</v>
      </c>
      <c r="O151" s="133">
        <f>SUMPRODUCT(($W$42:$W$141=1)*($X$42:$X$141=2),$O$42:$O$141)</f>
        <v>0</v>
      </c>
      <c r="P151" s="133">
        <f>SUMPRODUCT(($W$42:$W$141=1)*($X$42:$X$141=2),$P$42:$P$141)</f>
        <v>0</v>
      </c>
      <c r="Q151" s="133">
        <f t="shared" si="24"/>
        <v>0</v>
      </c>
      <c r="R151" s="9"/>
      <c r="S151" s="47"/>
      <c r="W151" s="214"/>
      <c r="X151" s="217"/>
      <c r="Y151" s="218"/>
      <c r="Z151" s="219"/>
      <c r="AA151" s="4"/>
      <c r="AB151" s="4"/>
      <c r="AC151" s="70"/>
      <c r="AD151" s="70"/>
      <c r="AE151" s="70"/>
      <c r="AF151" s="70"/>
    </row>
    <row r="152" spans="1:32" ht="15.6" x14ac:dyDescent="0.3">
      <c r="A152" s="86"/>
      <c r="B152" s="63"/>
      <c r="C152" s="183"/>
      <c r="D152" s="183"/>
      <c r="E152" s="183"/>
      <c r="F152" s="142"/>
      <c r="G152" s="142"/>
      <c r="H152" s="142"/>
      <c r="I152" s="28"/>
      <c r="J152" s="248"/>
      <c r="K152" s="247"/>
      <c r="L152" s="247"/>
      <c r="M152" s="131" t="s">
        <v>10</v>
      </c>
      <c r="N152" s="132">
        <f>SUMPRODUCT(($W$42:$W$141=4)*($X$42:$X$141=2),$N$42:$N$141)</f>
        <v>0</v>
      </c>
      <c r="O152" s="133">
        <f>SUMPRODUCT(($W$42:$W$141=4)*($X$42:$X$141=2),$O$42:$O$141)</f>
        <v>0</v>
      </c>
      <c r="P152" s="133">
        <f>SUMPRODUCT(($W$42:$W$141=4)*($X$42:$X$141=2),$P$42:$P$141)</f>
        <v>0</v>
      </c>
      <c r="Q152" s="133">
        <f t="shared" si="24"/>
        <v>0</v>
      </c>
      <c r="R152" s="9"/>
      <c r="S152" s="47"/>
      <c r="W152" s="214"/>
      <c r="X152" s="217"/>
      <c r="Y152" s="218"/>
      <c r="Z152" s="219"/>
      <c r="AA152" s="4"/>
      <c r="AB152" s="4"/>
      <c r="AC152" s="70"/>
      <c r="AD152" s="70"/>
      <c r="AE152" s="70"/>
      <c r="AF152" s="70"/>
    </row>
    <row r="153" spans="1:32" ht="15.6" x14ac:dyDescent="0.3">
      <c r="A153" s="86"/>
      <c r="B153" s="63"/>
      <c r="C153" s="183"/>
      <c r="D153" s="183"/>
      <c r="E153" s="183"/>
      <c r="F153" s="142"/>
      <c r="G153" s="142"/>
      <c r="H153" s="142"/>
      <c r="I153" s="28"/>
      <c r="J153" s="248"/>
      <c r="K153" s="247"/>
      <c r="L153" s="247"/>
      <c r="M153" s="255" t="s">
        <v>106</v>
      </c>
      <c r="N153" s="132">
        <f>SUMPRODUCT(($W$42:$W$141=3)*($X$42:$X$141=2),$N$42:$N$141)</f>
        <v>0</v>
      </c>
      <c r="O153" s="133">
        <f>SUMPRODUCT(($W$42:$W$141=3)*($X$42:$X$141=2),$O$42:$O$141)</f>
        <v>0</v>
      </c>
      <c r="P153" s="133">
        <f>SUMPRODUCT(($W$42:$W$141=3)*($X$42:$X$141=2),$P$42:$P$141)</f>
        <v>0</v>
      </c>
      <c r="Q153" s="133">
        <f>+P153+O153</f>
        <v>0</v>
      </c>
      <c r="R153" s="9"/>
      <c r="S153" s="47"/>
      <c r="W153" s="214"/>
      <c r="X153" s="217"/>
      <c r="Y153" s="218"/>
      <c r="Z153" s="219"/>
      <c r="AA153" s="4"/>
      <c r="AB153" s="4"/>
      <c r="AC153" s="70"/>
      <c r="AD153" s="70"/>
      <c r="AE153" s="70"/>
      <c r="AF153" s="70"/>
    </row>
    <row r="154" spans="1:32" ht="15.6" x14ac:dyDescent="0.3">
      <c r="A154" s="86"/>
      <c r="B154" s="63"/>
      <c r="C154" s="183"/>
      <c r="D154" s="183"/>
      <c r="E154" s="183"/>
      <c r="F154" s="183"/>
      <c r="G154" s="183"/>
      <c r="H154" s="183"/>
      <c r="I154" s="41"/>
      <c r="J154" s="130"/>
      <c r="K154" s="250"/>
      <c r="L154" s="251"/>
      <c r="M154" s="171" t="s">
        <v>26</v>
      </c>
      <c r="N154" s="134">
        <f>SUM(N150:N153)</f>
        <v>0</v>
      </c>
      <c r="O154" s="135">
        <f>SUM(O150:O153)</f>
        <v>0</v>
      </c>
      <c r="P154" s="135">
        <f>SUM(P150:P153)</f>
        <v>0</v>
      </c>
      <c r="Q154" s="135">
        <f>+P154+O154</f>
        <v>0</v>
      </c>
      <c r="R154" s="9"/>
      <c r="S154" s="47"/>
      <c r="W154" s="224"/>
      <c r="X154" s="221"/>
      <c r="Y154" s="225"/>
      <c r="Z154" s="222"/>
      <c r="AA154" s="4"/>
      <c r="AB154" s="4"/>
      <c r="AC154" s="70"/>
      <c r="AD154" s="70"/>
      <c r="AE154" s="70"/>
      <c r="AF154" s="70"/>
    </row>
    <row r="155" spans="1:32" ht="15.6" x14ac:dyDescent="0.3">
      <c r="A155" s="86"/>
      <c r="B155" s="63"/>
      <c r="C155" s="183"/>
      <c r="D155" s="183"/>
      <c r="E155" s="183"/>
      <c r="F155" s="183"/>
      <c r="G155" s="183"/>
      <c r="H155" s="183"/>
      <c r="I155" s="41"/>
      <c r="J155" s="240"/>
      <c r="K155" s="241"/>
      <c r="L155" s="242" t="s">
        <v>72</v>
      </c>
      <c r="M155" s="243"/>
      <c r="N155" s="238">
        <f>+N154+N149</f>
        <v>0</v>
      </c>
      <c r="O155" s="239">
        <f>+O154+O149</f>
        <v>0</v>
      </c>
      <c r="P155" s="239">
        <f>+P154+P149</f>
        <v>0</v>
      </c>
      <c r="Q155" s="239">
        <f>+P155+O155</f>
        <v>0</v>
      </c>
      <c r="R155" s="9"/>
      <c r="S155" s="47"/>
      <c r="W155" s="224"/>
      <c r="X155" s="226"/>
      <c r="Y155" s="225"/>
      <c r="Z155" s="227"/>
      <c r="AA155" s="4"/>
      <c r="AB155" s="4"/>
      <c r="AC155" s="70"/>
      <c r="AD155" s="70"/>
      <c r="AE155" s="70"/>
      <c r="AF155" s="70"/>
    </row>
    <row r="156" spans="1:32" ht="15.6" x14ac:dyDescent="0.3">
      <c r="A156" s="86"/>
      <c r="B156" s="63"/>
      <c r="C156" s="183"/>
      <c r="D156" s="183"/>
      <c r="E156" s="183"/>
      <c r="F156" s="183"/>
      <c r="G156" s="183"/>
      <c r="H156" s="183"/>
      <c r="I156" s="41"/>
      <c r="J156" s="137"/>
      <c r="K156" s="138"/>
      <c r="L156" s="139" t="s">
        <v>73</v>
      </c>
      <c r="M156" s="237"/>
      <c r="N156" s="244"/>
      <c r="O156" s="245"/>
      <c r="P156" s="245"/>
      <c r="Q156" s="135">
        <f>IFERROR(IF(N155=" ", " ",N155*150)," ")</f>
        <v>0</v>
      </c>
      <c r="R156" s="9"/>
      <c r="S156" s="47"/>
      <c r="W156" s="224"/>
      <c r="X156" s="226"/>
      <c r="Y156" s="225"/>
      <c r="Z156" s="227"/>
      <c r="AA156" s="4"/>
      <c r="AB156" s="4"/>
      <c r="AC156" s="70"/>
      <c r="AD156" s="70"/>
      <c r="AE156" s="70"/>
      <c r="AF156" s="70"/>
    </row>
    <row r="157" spans="1:32" ht="15.6" x14ac:dyDescent="0.3">
      <c r="A157" s="86"/>
      <c r="B157" s="63"/>
      <c r="C157" s="183"/>
      <c r="D157" s="183"/>
      <c r="E157" s="183"/>
      <c r="F157" s="183"/>
      <c r="G157" s="183"/>
      <c r="H157" s="183"/>
      <c r="I157" s="41"/>
      <c r="J157" s="137"/>
      <c r="K157" s="138"/>
      <c r="L157" s="139" t="s">
        <v>22</v>
      </c>
      <c r="M157" s="237"/>
      <c r="N157" s="244"/>
      <c r="O157" s="245"/>
      <c r="P157" s="257"/>
      <c r="Q157" s="135">
        <f>+Q155+Q156</f>
        <v>0</v>
      </c>
      <c r="R157" s="9"/>
      <c r="S157" s="47"/>
      <c r="W157" s="224"/>
      <c r="X157" s="226"/>
      <c r="Y157" s="225"/>
      <c r="Z157" s="227"/>
      <c r="AA157" s="4"/>
      <c r="AB157" s="4"/>
      <c r="AC157" s="70"/>
      <c r="AD157" s="70"/>
      <c r="AE157" s="70"/>
      <c r="AF157" s="70"/>
    </row>
    <row r="158" spans="1:32" ht="15" thickBot="1" x14ac:dyDescent="0.35">
      <c r="A158" s="59"/>
      <c r="B158" s="59"/>
      <c r="C158" s="24"/>
      <c r="D158" s="24"/>
      <c r="E158" s="24"/>
      <c r="F158" s="24"/>
      <c r="G158" s="24"/>
      <c r="H158" s="24"/>
      <c r="I158" s="24"/>
      <c r="J158" s="24"/>
      <c r="K158" s="24"/>
      <c r="L158" s="24"/>
      <c r="M158" s="24"/>
      <c r="N158" s="24"/>
      <c r="O158" s="42"/>
      <c r="P158" s="42"/>
      <c r="Q158" s="42"/>
      <c r="R158" s="43"/>
      <c r="S158" s="47"/>
      <c r="W158" s="189"/>
      <c r="X158" s="189"/>
      <c r="Y158" s="190"/>
      <c r="Z158" s="189"/>
      <c r="AA158" s="4"/>
      <c r="AB158" s="4"/>
      <c r="AC158" s="70"/>
      <c r="AD158" s="70"/>
      <c r="AE158" s="70"/>
      <c r="AF158" s="70"/>
    </row>
    <row r="159" spans="1:32" x14ac:dyDescent="0.3">
      <c r="A159" s="7"/>
      <c r="B159" s="59"/>
      <c r="C159" s="330"/>
      <c r="D159" s="331"/>
      <c r="E159" s="331"/>
      <c r="F159" s="331"/>
      <c r="G159" s="331"/>
      <c r="H159" s="331"/>
      <c r="I159" s="331"/>
      <c r="J159" s="331"/>
      <c r="K159" s="331"/>
      <c r="L159" s="331"/>
      <c r="M159" s="331"/>
      <c r="N159" s="331"/>
      <c r="O159" s="332"/>
      <c r="P159" s="332"/>
      <c r="Q159" s="333"/>
      <c r="R159" s="43"/>
      <c r="S159" s="47"/>
      <c r="W159" s="189"/>
      <c r="X159" s="189"/>
      <c r="Y159" s="190"/>
      <c r="Z159" s="189"/>
      <c r="AA159" s="4"/>
      <c r="AB159" s="4"/>
      <c r="AC159" s="70"/>
      <c r="AD159" s="70"/>
      <c r="AE159" s="70"/>
      <c r="AF159" s="70"/>
    </row>
    <row r="160" spans="1:32" ht="15.6" x14ac:dyDescent="0.3">
      <c r="A160" s="7"/>
      <c r="B160" s="62"/>
      <c r="C160" s="334"/>
      <c r="D160" s="140" t="s">
        <v>9</v>
      </c>
      <c r="E160" s="101"/>
      <c r="F160" s="101"/>
      <c r="G160" s="101"/>
      <c r="H160" s="101"/>
      <c r="I160" s="101"/>
      <c r="J160" s="101"/>
      <c r="K160" s="101"/>
      <c r="L160" s="101"/>
      <c r="M160" s="101"/>
      <c r="N160" s="101"/>
      <c r="O160" s="141"/>
      <c r="P160" s="141"/>
      <c r="Q160" s="335"/>
      <c r="R160" s="43"/>
      <c r="S160" s="47"/>
      <c r="W160" s="204"/>
      <c r="X160" s="204"/>
      <c r="Y160" s="205"/>
      <c r="Z160" s="204"/>
      <c r="AA160" s="4"/>
      <c r="AB160" s="4"/>
      <c r="AC160" s="70"/>
      <c r="AD160" s="70"/>
      <c r="AE160" s="70"/>
      <c r="AF160" s="70"/>
    </row>
    <row r="161" spans="1:32" ht="16.2" thickBot="1" x14ac:dyDescent="0.35">
      <c r="A161" s="7"/>
      <c r="B161" s="59"/>
      <c r="C161" s="336"/>
      <c r="D161" s="142" t="s">
        <v>116</v>
      </c>
      <c r="E161" s="143"/>
      <c r="F161" s="143"/>
      <c r="G161" s="143"/>
      <c r="H161" s="143"/>
      <c r="I161" s="143"/>
      <c r="J161" s="143"/>
      <c r="K161" s="143"/>
      <c r="L161" s="143"/>
      <c r="M161" s="143"/>
      <c r="N161" s="143"/>
      <c r="O161" s="143"/>
      <c r="P161" s="143"/>
      <c r="Q161" s="337"/>
      <c r="R161" s="43"/>
      <c r="S161" s="47"/>
      <c r="W161" s="187"/>
      <c r="X161" s="187"/>
      <c r="Y161" s="187"/>
      <c r="Z161" s="187"/>
      <c r="AA161" s="4"/>
      <c r="AB161" s="4"/>
      <c r="AC161" s="70"/>
      <c r="AD161" s="70"/>
      <c r="AE161" s="70"/>
      <c r="AF161" s="70"/>
    </row>
    <row r="162" spans="1:32" ht="16.2" thickBot="1" x14ac:dyDescent="0.35">
      <c r="A162" s="7"/>
      <c r="B162" s="59"/>
      <c r="C162" s="336"/>
      <c r="D162" s="142" t="s">
        <v>153</v>
      </c>
      <c r="E162" s="143"/>
      <c r="F162" s="143"/>
      <c r="G162" s="143"/>
      <c r="H162" s="143"/>
      <c r="I162" s="143"/>
      <c r="J162" s="143"/>
      <c r="M162" s="329"/>
      <c r="N162" s="344" t="s">
        <v>154</v>
      </c>
      <c r="P162" s="143"/>
      <c r="Q162" s="337"/>
      <c r="R162" s="43"/>
      <c r="S162" s="47"/>
      <c r="W162" s="187"/>
      <c r="X162" s="187"/>
      <c r="Y162" s="187"/>
      <c r="Z162" s="187"/>
      <c r="AA162" s="4"/>
      <c r="AB162" s="4"/>
      <c r="AC162" s="70"/>
      <c r="AD162" s="70"/>
      <c r="AE162" s="70"/>
      <c r="AF162" s="70"/>
    </row>
    <row r="163" spans="1:32" ht="15.6" x14ac:dyDescent="0.3">
      <c r="A163" s="7"/>
      <c r="B163" s="59"/>
      <c r="C163" s="336"/>
      <c r="D163" s="142"/>
      <c r="E163" s="143"/>
      <c r="F163" s="143"/>
      <c r="G163" s="143"/>
      <c r="H163" s="143"/>
      <c r="I163" s="143"/>
      <c r="J163" s="143"/>
      <c r="K163" s="143"/>
      <c r="L163" s="143"/>
      <c r="M163" s="143"/>
      <c r="N163" s="143"/>
      <c r="O163" s="143"/>
      <c r="P163" s="143"/>
      <c r="Q163" s="337"/>
      <c r="R163" s="43"/>
      <c r="S163" s="47"/>
      <c r="W163" s="187"/>
      <c r="X163" s="187"/>
      <c r="Y163" s="187"/>
      <c r="Z163" s="187"/>
      <c r="AA163" s="4"/>
      <c r="AB163" s="4"/>
      <c r="AC163" s="70"/>
      <c r="AD163" s="70"/>
      <c r="AE163" s="70"/>
      <c r="AF163" s="70"/>
    </row>
    <row r="164" spans="1:32" ht="15.6" x14ac:dyDescent="0.3">
      <c r="A164" s="7"/>
      <c r="B164" s="59"/>
      <c r="C164" s="336"/>
      <c r="D164" s="144" t="s">
        <v>32</v>
      </c>
      <c r="E164" s="142"/>
      <c r="F164" s="142"/>
      <c r="G164" s="142"/>
      <c r="H164" s="145"/>
      <c r="I164" s="145"/>
      <c r="J164" s="145"/>
      <c r="K164" s="145"/>
      <c r="L164" s="142"/>
      <c r="M164" s="146"/>
      <c r="N164" s="147"/>
      <c r="O164" s="147"/>
      <c r="P164" s="147"/>
      <c r="Q164" s="338"/>
      <c r="R164" s="43"/>
      <c r="S164" s="47"/>
      <c r="W164" s="228"/>
      <c r="X164" s="217"/>
      <c r="Y164" s="229"/>
      <c r="Z164" s="204"/>
      <c r="AA164" s="4"/>
      <c r="AB164" s="4"/>
      <c r="AC164" s="70"/>
      <c r="AD164" s="70"/>
      <c r="AE164" s="70"/>
      <c r="AF164" s="70"/>
    </row>
    <row r="165" spans="1:32" ht="15.6" x14ac:dyDescent="0.3">
      <c r="A165" s="7"/>
      <c r="B165" s="59"/>
      <c r="C165" s="336"/>
      <c r="D165" s="148" t="s">
        <v>6</v>
      </c>
      <c r="E165" s="247"/>
      <c r="F165" s="247"/>
      <c r="G165" s="247"/>
      <c r="H165" s="100"/>
      <c r="I165" s="100"/>
      <c r="J165" s="100"/>
      <c r="K165" s="100"/>
      <c r="L165" s="247"/>
      <c r="M165" s="149"/>
      <c r="N165" s="101"/>
      <c r="O165" s="101"/>
      <c r="P165" s="101"/>
      <c r="Q165" s="339"/>
      <c r="R165" s="43"/>
      <c r="S165" s="47"/>
      <c r="W165" s="228"/>
      <c r="X165" s="217"/>
      <c r="Y165" s="229"/>
      <c r="Z165" s="204"/>
      <c r="AA165" s="4"/>
      <c r="AB165" s="4"/>
      <c r="AC165" s="70"/>
      <c r="AD165" s="70"/>
      <c r="AE165" s="70"/>
      <c r="AF165" s="70"/>
    </row>
    <row r="166" spans="1:32" ht="15.6" x14ac:dyDescent="0.3">
      <c r="A166" s="7"/>
      <c r="B166" s="59"/>
      <c r="C166" s="336"/>
      <c r="D166" s="148" t="s">
        <v>7</v>
      </c>
      <c r="E166" s="247"/>
      <c r="F166" s="247"/>
      <c r="G166" s="247"/>
      <c r="H166" s="150"/>
      <c r="I166" s="100"/>
      <c r="J166" s="100"/>
      <c r="K166" s="100"/>
      <c r="L166" s="247"/>
      <c r="M166" s="149"/>
      <c r="N166" s="101"/>
      <c r="O166" s="101"/>
      <c r="P166" s="101"/>
      <c r="Q166" s="339"/>
      <c r="R166" s="43"/>
      <c r="S166" s="47"/>
      <c r="W166" s="228"/>
      <c r="X166" s="217"/>
      <c r="Y166" s="229"/>
      <c r="Z166" s="204"/>
      <c r="AA166" s="4"/>
      <c r="AB166" s="4"/>
      <c r="AC166" s="70"/>
      <c r="AD166" s="70"/>
      <c r="AE166" s="70"/>
      <c r="AF166" s="70"/>
    </row>
    <row r="167" spans="1:32" ht="16.2" thickBot="1" x14ac:dyDescent="0.35">
      <c r="A167" s="7"/>
      <c r="B167" s="59"/>
      <c r="C167" s="340"/>
      <c r="D167" s="341"/>
      <c r="E167" s="342"/>
      <c r="F167" s="342"/>
      <c r="G167" s="342"/>
      <c r="H167" s="342"/>
      <c r="I167" s="342"/>
      <c r="J167" s="342"/>
      <c r="K167" s="342"/>
      <c r="L167" s="342"/>
      <c r="M167" s="342"/>
      <c r="N167" s="342"/>
      <c r="O167" s="342"/>
      <c r="P167" s="342"/>
      <c r="Q167" s="343"/>
      <c r="R167" s="43"/>
      <c r="S167" s="47"/>
      <c r="W167" s="204"/>
      <c r="X167" s="204"/>
      <c r="Y167" s="205"/>
      <c r="Z167" s="204"/>
      <c r="AA167" s="4"/>
      <c r="AB167" s="4"/>
      <c r="AC167" s="70"/>
      <c r="AD167" s="70"/>
      <c r="AE167" s="70"/>
      <c r="AF167" s="70"/>
    </row>
    <row r="168" spans="1:32" x14ac:dyDescent="0.3">
      <c r="A168" s="7"/>
      <c r="B168" s="59"/>
      <c r="C168" s="24"/>
      <c r="D168" s="24"/>
      <c r="E168" s="24"/>
      <c r="F168" s="24"/>
      <c r="G168" s="24"/>
      <c r="H168" s="24"/>
      <c r="I168" s="24"/>
      <c r="J168" s="24"/>
      <c r="K168" s="24"/>
      <c r="L168" s="24"/>
      <c r="M168" s="24"/>
      <c r="N168" s="24"/>
      <c r="O168" s="24"/>
      <c r="P168" s="24"/>
      <c r="Q168" s="24"/>
      <c r="R168" s="43"/>
      <c r="S168" s="47"/>
      <c r="W168" s="189"/>
      <c r="X168" s="189"/>
      <c r="Y168" s="190"/>
      <c r="Z168" s="189"/>
      <c r="AA168" s="4"/>
      <c r="AB168" s="4"/>
      <c r="AC168" s="70"/>
      <c r="AD168" s="70"/>
      <c r="AE168" s="70"/>
      <c r="AF168" s="70"/>
    </row>
    <row r="169" spans="1:32" ht="15.6" x14ac:dyDescent="0.3">
      <c r="A169" s="7"/>
      <c r="B169" s="66"/>
      <c r="C169" s="271" t="s">
        <v>131</v>
      </c>
      <c r="D169" s="272"/>
      <c r="E169" s="272"/>
      <c r="F169" s="272"/>
      <c r="G169" s="272"/>
      <c r="H169" s="272"/>
      <c r="I169" s="272"/>
      <c r="J169" s="272"/>
      <c r="K169" s="272"/>
      <c r="L169" s="272"/>
      <c r="M169" s="272"/>
      <c r="N169" s="272"/>
      <c r="O169" s="272"/>
      <c r="P169" s="272"/>
      <c r="Q169" s="273"/>
      <c r="R169" s="43"/>
      <c r="S169" s="47"/>
      <c r="W169" s="204"/>
      <c r="X169" s="204"/>
      <c r="Y169" s="205"/>
      <c r="Z169" s="204"/>
      <c r="AA169" s="4"/>
      <c r="AB169" s="4"/>
      <c r="AC169" s="70"/>
      <c r="AD169" s="70"/>
      <c r="AE169" s="70"/>
      <c r="AF169" s="70"/>
    </row>
    <row r="170" spans="1:32" ht="32.4" customHeight="1" x14ac:dyDescent="0.3">
      <c r="A170" s="7"/>
      <c r="B170" s="59"/>
      <c r="C170" s="274"/>
      <c r="D170" s="275" t="s">
        <v>21</v>
      </c>
      <c r="E170" s="276"/>
      <c r="F170" s="276"/>
      <c r="G170" s="276"/>
      <c r="H170" s="276"/>
      <c r="I170" s="276"/>
      <c r="J170" s="276"/>
      <c r="K170" s="276"/>
      <c r="L170" s="277" t="s">
        <v>23</v>
      </c>
      <c r="M170" s="277" t="s">
        <v>24</v>
      </c>
      <c r="N170" s="277" t="s">
        <v>25</v>
      </c>
      <c r="O170" s="321" t="s">
        <v>86</v>
      </c>
      <c r="P170" s="322" t="s">
        <v>132</v>
      </c>
      <c r="Q170" s="278" t="s">
        <v>30</v>
      </c>
      <c r="R170" s="43"/>
      <c r="S170" s="47"/>
      <c r="W170" s="204"/>
      <c r="X170" s="204"/>
      <c r="Y170" s="205"/>
      <c r="Z170" s="230"/>
      <c r="AA170" s="4"/>
      <c r="AB170" s="4"/>
      <c r="AC170" s="70"/>
      <c r="AD170" s="70"/>
      <c r="AE170" s="70"/>
      <c r="AF170" s="70"/>
    </row>
    <row r="171" spans="1:32" ht="15.6" x14ac:dyDescent="0.3">
      <c r="A171" s="7"/>
      <c r="B171" s="59"/>
      <c r="C171" s="274"/>
      <c r="D171" s="276" t="s">
        <v>39</v>
      </c>
      <c r="E171" s="276"/>
      <c r="F171" s="276"/>
      <c r="G171" s="276"/>
      <c r="H171" s="276"/>
      <c r="I171" s="276"/>
      <c r="J171" s="276"/>
      <c r="K171" s="276"/>
      <c r="L171" s="323">
        <f>+N155</f>
        <v>0</v>
      </c>
      <c r="M171" s="324">
        <f>+O155</f>
        <v>0</v>
      </c>
      <c r="N171" s="324">
        <f>+P155</f>
        <v>0</v>
      </c>
      <c r="O171" s="324">
        <f>+Q156</f>
        <v>0</v>
      </c>
      <c r="P171" s="324"/>
      <c r="Q171" s="324"/>
      <c r="R171" s="43"/>
      <c r="S171" s="47"/>
      <c r="W171" s="204"/>
      <c r="X171" s="204"/>
      <c r="Y171" s="205"/>
      <c r="Z171" s="204"/>
      <c r="AA171" s="4"/>
      <c r="AB171" s="4"/>
      <c r="AC171" s="70"/>
      <c r="AD171" s="70"/>
      <c r="AE171" s="70"/>
      <c r="AF171" s="70"/>
    </row>
    <row r="172" spans="1:32" ht="15.6" x14ac:dyDescent="0.3">
      <c r="A172" s="7"/>
      <c r="B172" s="59"/>
      <c r="C172" s="279"/>
      <c r="D172" s="280"/>
      <c r="E172" s="280"/>
      <c r="F172" s="280"/>
      <c r="G172" s="280"/>
      <c r="H172" s="280"/>
      <c r="I172" s="280"/>
      <c r="J172" s="280"/>
      <c r="K172" s="280"/>
      <c r="L172" s="280"/>
      <c r="M172" s="280"/>
      <c r="N172" s="280"/>
      <c r="O172" s="280"/>
      <c r="P172" s="280"/>
      <c r="Q172" s="281"/>
      <c r="R172" s="43"/>
      <c r="S172" s="47"/>
      <c r="W172" s="204"/>
      <c r="X172" s="204"/>
      <c r="Y172" s="205"/>
      <c r="Z172" s="204"/>
      <c r="AA172" s="4"/>
      <c r="AB172" s="4"/>
      <c r="AC172" s="70"/>
      <c r="AD172" s="70"/>
      <c r="AE172" s="70"/>
      <c r="AF172" s="70"/>
    </row>
    <row r="173" spans="1:32" ht="15.6" x14ac:dyDescent="0.3">
      <c r="A173" s="7"/>
      <c r="B173" s="59"/>
      <c r="C173" s="282"/>
      <c r="D173" s="282"/>
      <c r="E173" s="282"/>
      <c r="F173" s="282"/>
      <c r="G173" s="282"/>
      <c r="H173" s="282"/>
      <c r="I173" s="282"/>
      <c r="J173" s="282"/>
      <c r="K173" s="282"/>
      <c r="L173" s="282"/>
      <c r="M173" s="282"/>
      <c r="N173" s="282"/>
      <c r="O173" s="282"/>
      <c r="P173" s="282"/>
      <c r="Q173" s="282"/>
      <c r="R173" s="43"/>
      <c r="S173" s="47"/>
      <c r="W173" s="204"/>
      <c r="X173" s="204"/>
      <c r="Y173" s="205"/>
      <c r="Z173" s="204"/>
      <c r="AA173" s="4"/>
      <c r="AB173" s="4"/>
      <c r="AC173" s="70"/>
      <c r="AD173" s="70"/>
      <c r="AE173" s="70"/>
      <c r="AF173" s="70"/>
    </row>
    <row r="174" spans="1:32" ht="15.6" x14ac:dyDescent="0.3">
      <c r="A174" s="7"/>
      <c r="B174" s="59"/>
      <c r="C174" s="282"/>
      <c r="D174" s="283"/>
      <c r="E174" s="283"/>
      <c r="F174" s="284" t="s">
        <v>244</v>
      </c>
      <c r="G174" s="283"/>
      <c r="H174" s="283"/>
      <c r="I174" s="283"/>
      <c r="J174" s="283"/>
      <c r="K174" s="283"/>
      <c r="L174" s="283"/>
      <c r="M174" s="283"/>
      <c r="N174" s="283"/>
      <c r="O174" s="283"/>
      <c r="P174" s="283"/>
      <c r="Q174" s="283"/>
      <c r="R174" s="43"/>
      <c r="S174" s="47"/>
      <c r="W174" s="208"/>
      <c r="X174" s="208"/>
      <c r="Y174" s="208"/>
      <c r="Z174" s="208"/>
      <c r="AA174" s="4"/>
      <c r="AB174" s="4"/>
      <c r="AC174" s="70"/>
      <c r="AD174" s="70"/>
      <c r="AE174" s="70"/>
      <c r="AF174" s="70"/>
    </row>
    <row r="175" spans="1:32" ht="15.6" x14ac:dyDescent="0.3">
      <c r="A175" s="7"/>
      <c r="B175" s="65"/>
      <c r="C175" s="153"/>
      <c r="D175" s="153"/>
      <c r="E175" s="153"/>
      <c r="F175" s="153"/>
      <c r="G175" s="153"/>
      <c r="H175" s="153"/>
      <c r="I175" s="153"/>
      <c r="J175" s="153"/>
      <c r="K175" s="153"/>
      <c r="L175" s="153"/>
      <c r="M175" s="153"/>
      <c r="N175" s="153"/>
      <c r="O175" s="153"/>
      <c r="P175" s="153"/>
      <c r="Q175" s="153"/>
      <c r="R175" s="48"/>
      <c r="S175" s="47"/>
      <c r="W175" s="232"/>
      <c r="X175" s="232"/>
      <c r="Y175" s="233"/>
      <c r="Z175" s="232"/>
      <c r="AA175" s="4"/>
      <c r="AB175" s="4"/>
      <c r="AC175" s="70"/>
      <c r="AD175" s="70"/>
      <c r="AE175" s="70"/>
      <c r="AF175" s="70"/>
    </row>
    <row r="176" spans="1:32" x14ac:dyDescent="0.3">
      <c r="A176" s="267"/>
      <c r="B176" s="47"/>
      <c r="C176" s="47"/>
      <c r="D176" s="47"/>
      <c r="E176" s="47"/>
      <c r="F176" s="47"/>
      <c r="G176" s="47"/>
      <c r="H176" s="97"/>
      <c r="I176" s="47"/>
      <c r="J176" s="47"/>
      <c r="K176" s="47"/>
      <c r="L176" s="47"/>
      <c r="M176" s="47"/>
      <c r="N176" s="47"/>
      <c r="O176" s="47"/>
      <c r="P176" s="47"/>
      <c r="Q176" s="47"/>
      <c r="R176" s="47"/>
      <c r="S176" s="47"/>
      <c r="W176" s="231"/>
      <c r="X176" s="231"/>
      <c r="Y176" s="234"/>
      <c r="Z176" s="231"/>
      <c r="AA176" s="4"/>
      <c r="AB176" s="4"/>
      <c r="AC176" s="70"/>
      <c r="AD176" s="70"/>
      <c r="AE176" s="70"/>
      <c r="AF176" s="70"/>
    </row>
    <row r="177" spans="1:32" x14ac:dyDescent="0.3">
      <c r="W177" s="231"/>
      <c r="X177" s="231"/>
      <c r="Y177" s="234"/>
      <c r="Z177" s="231"/>
      <c r="AA177" s="4"/>
      <c r="AB177" s="4"/>
      <c r="AC177" s="70"/>
      <c r="AD177" s="70"/>
      <c r="AE177" s="70"/>
      <c r="AF177" s="70"/>
    </row>
    <row r="178" spans="1:32" x14ac:dyDescent="0.3">
      <c r="W178" s="231"/>
      <c r="X178" s="231"/>
      <c r="Y178" s="234"/>
      <c r="Z178" s="231"/>
      <c r="AA178" s="4"/>
      <c r="AB178" s="4"/>
      <c r="AC178" s="70"/>
      <c r="AD178" s="70"/>
      <c r="AE178" s="70"/>
      <c r="AF178" s="70"/>
    </row>
    <row r="179" spans="1:32" x14ac:dyDescent="0.3">
      <c r="W179" s="231"/>
      <c r="X179" s="231"/>
      <c r="Y179" s="234"/>
      <c r="Z179" s="231"/>
      <c r="AA179" s="4"/>
      <c r="AB179" s="4"/>
      <c r="AC179" s="70"/>
      <c r="AD179" s="70"/>
      <c r="AE179" s="70"/>
      <c r="AF179" s="70"/>
    </row>
    <row r="180" spans="1:32" x14ac:dyDescent="0.3">
      <c r="W180" s="231"/>
      <c r="X180" s="231"/>
      <c r="Y180" s="234"/>
      <c r="Z180" s="231"/>
      <c r="AA180" s="4"/>
      <c r="AB180" s="4"/>
      <c r="AC180" s="70"/>
      <c r="AD180" s="70"/>
      <c r="AE180" s="70"/>
      <c r="AF180" s="70"/>
    </row>
    <row r="181" spans="1:32" x14ac:dyDescent="0.3">
      <c r="W181" s="231"/>
      <c r="X181" s="231"/>
      <c r="Y181" s="234"/>
      <c r="Z181" s="231"/>
      <c r="AA181" s="4"/>
      <c r="AB181" s="4"/>
      <c r="AC181" s="70"/>
      <c r="AD181" s="70"/>
      <c r="AE181" s="70"/>
      <c r="AF181" s="70"/>
    </row>
    <row r="182" spans="1:32" x14ac:dyDescent="0.3">
      <c r="W182" s="231"/>
      <c r="X182" s="231"/>
      <c r="Y182" s="234"/>
      <c r="Z182" s="231"/>
      <c r="AA182" s="4"/>
      <c r="AB182" s="4"/>
      <c r="AC182" s="70"/>
      <c r="AD182" s="70"/>
      <c r="AE182" s="70"/>
      <c r="AF182" s="70"/>
    </row>
    <row r="183" spans="1:32" x14ac:dyDescent="0.3">
      <c r="W183" s="231"/>
      <c r="X183" s="231"/>
      <c r="Y183" s="234"/>
      <c r="Z183" s="231"/>
      <c r="AA183" s="4"/>
      <c r="AB183" s="4"/>
      <c r="AC183" s="70"/>
      <c r="AD183" s="70"/>
      <c r="AE183" s="70"/>
      <c r="AF183" s="70"/>
    </row>
    <row r="184" spans="1:32" ht="15" hidden="1" x14ac:dyDescent="0.25"/>
    <row r="185" spans="1:32" ht="15.75" hidden="1" x14ac:dyDescent="0.25">
      <c r="A185" s="7"/>
      <c r="B185" s="24"/>
      <c r="C185" s="101"/>
      <c r="D185" s="121" t="s">
        <v>12</v>
      </c>
      <c r="E185" s="151">
        <v>1</v>
      </c>
      <c r="F185" s="121"/>
      <c r="G185" s="121"/>
      <c r="H185" s="121" t="s">
        <v>18</v>
      </c>
      <c r="I185" s="152">
        <v>1</v>
      </c>
      <c r="J185" s="101"/>
      <c r="K185" s="101"/>
      <c r="L185" s="101"/>
      <c r="M185" s="101"/>
      <c r="N185" s="101"/>
      <c r="O185" s="101"/>
      <c r="P185" s="101"/>
      <c r="Q185" s="101"/>
      <c r="R185" s="43"/>
      <c r="S185" s="47"/>
      <c r="W185" s="231"/>
      <c r="X185" s="204"/>
      <c r="Y185" s="205"/>
      <c r="Z185" s="204"/>
      <c r="AA185" s="4"/>
      <c r="AB185" s="4"/>
      <c r="AC185" s="70"/>
      <c r="AD185" s="70"/>
      <c r="AE185" s="70"/>
      <c r="AF185" s="70"/>
    </row>
    <row r="186" spans="1:32" ht="15.75" hidden="1" x14ac:dyDescent="0.25">
      <c r="A186" s="7"/>
      <c r="B186" s="24"/>
      <c r="C186" s="101"/>
      <c r="D186" s="121" t="s">
        <v>11</v>
      </c>
      <c r="E186" s="151">
        <v>2</v>
      </c>
      <c r="F186" s="121"/>
      <c r="G186" s="121"/>
      <c r="H186" s="121" t="s">
        <v>19</v>
      </c>
      <c r="I186" s="152">
        <v>2</v>
      </c>
      <c r="J186" s="101"/>
      <c r="K186" s="101"/>
      <c r="L186" s="101"/>
      <c r="M186" s="101"/>
      <c r="N186" s="101"/>
      <c r="O186" s="101"/>
      <c r="P186" s="101"/>
      <c r="Q186" s="101"/>
      <c r="R186" s="43"/>
      <c r="S186" s="47"/>
      <c r="W186" s="231"/>
      <c r="X186" s="204"/>
      <c r="Y186" s="205"/>
      <c r="Z186" s="204"/>
      <c r="AA186" s="4"/>
      <c r="AB186" s="4"/>
      <c r="AC186" s="70"/>
      <c r="AD186" s="70"/>
      <c r="AE186" s="70"/>
      <c r="AF186" s="70"/>
    </row>
    <row r="187" spans="1:32" ht="15.75" hidden="1" x14ac:dyDescent="0.25">
      <c r="A187" s="7"/>
      <c r="B187" s="24"/>
      <c r="C187" s="101"/>
      <c r="D187" s="121" t="s">
        <v>106</v>
      </c>
      <c r="E187" s="151">
        <v>3</v>
      </c>
      <c r="F187" s="121"/>
      <c r="G187" s="121"/>
      <c r="H187" s="121" t="s">
        <v>20</v>
      </c>
      <c r="I187" s="152">
        <v>3</v>
      </c>
      <c r="J187" s="101"/>
      <c r="K187" s="101"/>
      <c r="L187" s="101"/>
      <c r="M187" s="101"/>
      <c r="N187" s="101"/>
      <c r="O187" s="101"/>
      <c r="P187" s="101"/>
      <c r="Q187" s="101"/>
      <c r="R187" s="43"/>
      <c r="S187" s="47"/>
      <c r="W187" s="231"/>
      <c r="X187" s="204"/>
      <c r="Y187" s="205"/>
      <c r="Z187" s="204"/>
      <c r="AA187" s="4"/>
      <c r="AB187" s="4"/>
      <c r="AC187" s="70"/>
      <c r="AD187" s="70"/>
      <c r="AE187" s="70"/>
      <c r="AF187" s="70"/>
    </row>
    <row r="188" spans="1:32" ht="15.75" hidden="1" x14ac:dyDescent="0.25">
      <c r="A188" s="7"/>
      <c r="B188" s="24"/>
      <c r="C188" s="101"/>
      <c r="D188" s="121" t="s">
        <v>10</v>
      </c>
      <c r="E188" s="151">
        <v>4</v>
      </c>
      <c r="F188" s="121"/>
      <c r="G188" s="121"/>
      <c r="H188" s="121"/>
      <c r="I188" s="101"/>
      <c r="J188" s="101"/>
      <c r="K188" s="101"/>
      <c r="L188" s="101"/>
      <c r="M188" s="101"/>
      <c r="N188" s="101"/>
      <c r="O188" s="101"/>
      <c r="P188" s="101"/>
      <c r="Q188" s="101"/>
      <c r="R188" s="43"/>
      <c r="S188" s="47"/>
      <c r="W188" s="204"/>
      <c r="X188" s="204"/>
      <c r="Y188" s="205"/>
      <c r="Z188" s="204"/>
      <c r="AA188" s="4"/>
      <c r="AB188" s="4"/>
      <c r="AC188" s="70"/>
      <c r="AD188" s="70"/>
      <c r="AE188" s="70"/>
      <c r="AF188" s="70"/>
    </row>
    <row r="189" spans="1:32" ht="15" hidden="1" x14ac:dyDescent="0.25"/>
    <row r="190" spans="1:32" ht="15" hidden="1" x14ac:dyDescent="0.25"/>
  </sheetData>
  <sheetProtection password="CC12" sheet="1" objects="1" scenarios="1"/>
  <autoFilter ref="A41:AH41"/>
  <mergeCells count="113">
    <mergeCell ref="D130:F130"/>
    <mergeCell ref="D131:F131"/>
    <mergeCell ref="D132:F132"/>
    <mergeCell ref="D139:F139"/>
    <mergeCell ref="D140:F140"/>
    <mergeCell ref="D141:F141"/>
    <mergeCell ref="J143:M143"/>
    <mergeCell ref="D133:F133"/>
    <mergeCell ref="D134:F134"/>
    <mergeCell ref="D135:F135"/>
    <mergeCell ref="D136:F136"/>
    <mergeCell ref="D137:F137"/>
    <mergeCell ref="D138:F138"/>
    <mergeCell ref="D121:F121"/>
    <mergeCell ref="D122:F122"/>
    <mergeCell ref="D123:F123"/>
    <mergeCell ref="D124:F124"/>
    <mergeCell ref="D125:F125"/>
    <mergeCell ref="D126:F126"/>
    <mergeCell ref="D127:F127"/>
    <mergeCell ref="D128:F128"/>
    <mergeCell ref="D129:F129"/>
    <mergeCell ref="D112:F112"/>
    <mergeCell ref="D113:F113"/>
    <mergeCell ref="D114:F114"/>
    <mergeCell ref="D115:F115"/>
    <mergeCell ref="D116:F116"/>
    <mergeCell ref="D117:F117"/>
    <mergeCell ref="D118:F118"/>
    <mergeCell ref="D119:F119"/>
    <mergeCell ref="D120:F120"/>
    <mergeCell ref="D103:F103"/>
    <mergeCell ref="D104:F104"/>
    <mergeCell ref="D105:F105"/>
    <mergeCell ref="D106:F106"/>
    <mergeCell ref="D107:F107"/>
    <mergeCell ref="D108:F108"/>
    <mergeCell ref="D109:F109"/>
    <mergeCell ref="D110:F110"/>
    <mergeCell ref="D111:F111"/>
    <mergeCell ref="D94:F94"/>
    <mergeCell ref="D95:F95"/>
    <mergeCell ref="D96:F96"/>
    <mergeCell ref="D97:F97"/>
    <mergeCell ref="D98:F98"/>
    <mergeCell ref="D99:F99"/>
    <mergeCell ref="D100:F100"/>
    <mergeCell ref="D101:F101"/>
    <mergeCell ref="D102:F102"/>
    <mergeCell ref="D85:F85"/>
    <mergeCell ref="D86:F86"/>
    <mergeCell ref="D87:F87"/>
    <mergeCell ref="D88:F88"/>
    <mergeCell ref="D89:F89"/>
    <mergeCell ref="D90:F90"/>
    <mergeCell ref="D91:F91"/>
    <mergeCell ref="D92:F92"/>
    <mergeCell ref="D93:F93"/>
    <mergeCell ref="D76:F76"/>
    <mergeCell ref="D77:F77"/>
    <mergeCell ref="D78:F78"/>
    <mergeCell ref="D79:F79"/>
    <mergeCell ref="D80:F80"/>
    <mergeCell ref="D81:F81"/>
    <mergeCell ref="D82:F82"/>
    <mergeCell ref="D83:F83"/>
    <mergeCell ref="D84:F84"/>
    <mergeCell ref="D67:F67"/>
    <mergeCell ref="D68:F68"/>
    <mergeCell ref="D69:F69"/>
    <mergeCell ref="D70:F70"/>
    <mergeCell ref="D71:F71"/>
    <mergeCell ref="D72:F72"/>
    <mergeCell ref="D73:F73"/>
    <mergeCell ref="D74:F74"/>
    <mergeCell ref="D75:F75"/>
    <mergeCell ref="D58:F58"/>
    <mergeCell ref="D59:F59"/>
    <mergeCell ref="D60:F60"/>
    <mergeCell ref="D61:F61"/>
    <mergeCell ref="D62:F62"/>
    <mergeCell ref="D63:F63"/>
    <mergeCell ref="D64:F64"/>
    <mergeCell ref="D65:F65"/>
    <mergeCell ref="D66:F66"/>
    <mergeCell ref="D49:F49"/>
    <mergeCell ref="D50:F50"/>
    <mergeCell ref="D51:F51"/>
    <mergeCell ref="D52:F52"/>
    <mergeCell ref="D53:F53"/>
    <mergeCell ref="D54:F54"/>
    <mergeCell ref="D55:F55"/>
    <mergeCell ref="D56:F56"/>
    <mergeCell ref="D57:F57"/>
    <mergeCell ref="D48:F48"/>
    <mergeCell ref="I12:J12"/>
    <mergeCell ref="I17:J17"/>
    <mergeCell ref="I18:J18"/>
    <mergeCell ref="I19:J19"/>
    <mergeCell ref="D40:F40"/>
    <mergeCell ref="D42:F42"/>
    <mergeCell ref="D43:F43"/>
    <mergeCell ref="D44:F44"/>
    <mergeCell ref="D45:F45"/>
    <mergeCell ref="C3:K3"/>
    <mergeCell ref="I6:J6"/>
    <mergeCell ref="I7:J7"/>
    <mergeCell ref="I8:J8"/>
    <mergeCell ref="I9:J9"/>
    <mergeCell ref="I10:J10"/>
    <mergeCell ref="I11:J11"/>
    <mergeCell ref="D46:F46"/>
    <mergeCell ref="D47:F47"/>
  </mergeCells>
  <conditionalFormatting sqref="H42:H43 H45:H141">
    <cfRule type="expression" dxfId="7" priority="9">
      <formula>AND($D42&lt;&gt;"",H42="")</formula>
    </cfRule>
  </conditionalFormatting>
  <conditionalFormatting sqref="K42:K141">
    <cfRule type="expression" dxfId="6" priority="8">
      <formula>AND($D42&lt;&gt;"",K42="")</formula>
    </cfRule>
  </conditionalFormatting>
  <conditionalFormatting sqref="I42">
    <cfRule type="expression" dxfId="5" priority="7">
      <formula>AND($D42&lt;&gt;"",I42="")</formula>
    </cfRule>
  </conditionalFormatting>
  <conditionalFormatting sqref="J42:J43 J45:J141">
    <cfRule type="expression" dxfId="4" priority="6">
      <formula>AND($D42&lt;&gt;"",J42="")</formula>
    </cfRule>
  </conditionalFormatting>
  <conditionalFormatting sqref="G42:G141">
    <cfRule type="expression" dxfId="3" priority="5">
      <formula>AND($D42&lt;&gt;"",G42="")</formula>
    </cfRule>
  </conditionalFormatting>
  <conditionalFormatting sqref="H44">
    <cfRule type="expression" dxfId="2" priority="4">
      <formula>AND($D44&lt;&gt;"",H44="")</formula>
    </cfRule>
  </conditionalFormatting>
  <conditionalFormatting sqref="J44">
    <cfRule type="expression" dxfId="1" priority="2">
      <formula>AND($D44&lt;&gt;"",J44="")</formula>
    </cfRule>
  </conditionalFormatting>
  <conditionalFormatting sqref="I43:I141">
    <cfRule type="expression" dxfId="0" priority="1">
      <formula>AND($D43&lt;&gt;"",I43="")</formula>
    </cfRule>
  </conditionalFormatting>
  <dataValidations xWindow="526" yWindow="435" count="27">
    <dataValidation type="list" allowBlank="1" showInputMessage="1" showErrorMessage="1" sqref="H42:H141">
      <formula1>"RECE, Non-RECE, Supervisor, Home Visitor"</formula1>
    </dataValidation>
    <dataValidation type="whole" allowBlank="1" showInputMessage="1" showErrorMessage="1" sqref="J26">
      <formula1>0</formula1>
      <formula2>J27</formula2>
    </dataValidation>
    <dataValidation type="decimal" allowBlank="1" showInputMessage="1" showErrorMessage="1" error="To be eligible for a partial wage enhancement at least 25% of the time should be spent to support ratio requirements. " sqref="K42:K141">
      <formula1>0.25</formula1>
      <formula2>1</formula2>
    </dataValidation>
    <dataValidation type="list" allowBlank="1" showInputMessage="1" showErrorMessage="1" sqref="I9:J9">
      <formula1>"Non-Profit Operation, Profit Operation, Directly Operated"</formula1>
    </dataValidation>
    <dataValidation type="list" allowBlank="1" showInputMessage="1" showErrorMessage="1" prompt="If YES, please provide an estimate for the # of hours that the position would work during the year in the # of Hours Worked column (column J)." sqref="G42:G141">
      <formula1>"YES, NO"</formula1>
    </dataValidation>
    <dataValidation allowBlank="1" showInputMessage="1" showErrorMessage="1" prompt="Flexible grant of $150 for each eligible FTE." sqref="L156"/>
    <dataValidation type="whole" allowBlank="1" showInputMessage="1" showErrorMessage="1" error="Lincensed capacity cannot be less than operating capacity." sqref="J27">
      <formula1>J26</formula1>
      <formula2>999999999</formula2>
    </dataValidation>
    <dataValidation type="list" allowBlank="1" showInputMessage="1" showErrorMessage="1" sqref="H147:H148">
      <formula1>$C$164:$C$185</formula1>
    </dataValidation>
    <dataValidation type="list" allowBlank="1" showInputMessage="1" showErrorMessage="1" sqref="G147:G148">
      <formula1>#REF!</formula1>
    </dataValidation>
    <dataValidation type="whole" allowBlank="1" showInputMessage="1" showErrorMessage="1" error="The number of weeks cannot exceed 52." sqref="J24">
      <formula1>1</formula1>
      <formula2>52</formula2>
    </dataValidation>
    <dataValidation allowBlank="1" showInputMessage="1" showErrorMessage="1" prompt="If a new position has been created during the year, please select YES or NO.  _x000a__x000a_If yes, please provide an estimate for the number of hours that the position would work during the year." sqref="G40"/>
    <dataValidation type="decimal" operator="lessThanOrEqual" allowBlank="1" showInputMessage="1" showErrorMessage="1" sqref="P25">
      <formula1>0.0195</formula1>
    </dataValidation>
    <dataValidation operator="lessThanOrEqual" allowBlank="1" showErrorMessage="1" sqref="P24"/>
    <dataValidation allowBlank="1" showInputMessage="1" showErrorMessage="1" prompt="Total compensation is the sum of the salary component (column O) plus the statutory benefit component (column P)." sqref="Q40"/>
    <dataValidation allowBlank="1" showInputMessage="1" showErrorMessage="1" prompt="Enter a description that will assist you in identifying the eligible position" sqref="D40:F40"/>
    <dataValidation allowBlank="1" showInputMessage="1" showErrorMessage="1" prompt="100% of the time in eligible position = 100%_x000a_Combination of eligible and non-eligible position = Prorated to amount &lt; 100% to reflect the time spent in the eligible position only" sqref="K40"/>
    <dataValidation allowBlank="1" showInputMessage="1" showErrorMessage="1" prompt="Eligibility rate per hour is equal to a maximum hourly rate up to $2.00 per hour" sqref="M40"/>
    <dataValidation allowBlank="1" showInputMessage="1" showErrorMessage="1" prompt="Eligible front-line program staff have been grouped into the following 3 categories for reporting purposes:  _x000a_RECE_x000a_Non-RECE_x000a_Supervisor " sqref="H40"/>
    <dataValidation allowBlank="1" showInputMessage="1" showErrorMessage="1" prompt="Benefit entitlement is equal to 17.5% of the salary component_x000a_" sqref="P40"/>
    <dataValidation allowBlank="1" showInputMessage="1" showErrorMessage="1" prompt="Hourly wage paid for the position as of December 31, 2017. Exclude the prior year Wage Enhancement amounts._x000a__x000a_If the position is paid on an annual salary, take the annual salary divided by the standard hours of work per year._x000a_" sqref="I40"/>
    <dataValidation allowBlank="1" showInputMessage="1" showErrorMessage="1" prompt="Salary component is equal to the hourly wage (column I) x # of hours worked (column J) x eligibility rate per hour (column M)" sqref="O40"/>
    <dataValidation allowBlank="1" showInputMessage="1" showErrorMessage="1" prompt="FTE (Full-Time Equivalency) is equal to:_x000a_&lt;1.0 FTE = &lt; 1,754.5 hours per year_x000a_1.0 FTE =  1,754.5 hours per year_x000a_&gt; 1.0 FTE = &gt; 1,754.5 hours per year" sqref="N40"/>
    <dataValidation allowBlank="1" showInputMessage="1" showErrorMessage="1" prompt="Full = Earning less than $24.69 per hour_x000a_Partial = Earning between $24.67 and $26.68 per hour_x000a_None = Earning more than $26.68 per hour" sqref="L40"/>
    <dataValidation allowBlank="1" showInputMessage="1" showErrorMessage="1" prompt="# of Hours Worked from January 1, 2017 to December 31, 2017._x000a__x000a_DO NOT include vacation, sick time or public holiday pay._x000a_" sqref="J40"/>
    <dataValidation type="list" allowBlank="1" showInputMessage="1" showErrorMessage="1" sqref="H142:H144">
      <formula1>"RECE, Non-RECE, Supervisor,Child Ratio"</formula1>
    </dataValidation>
    <dataValidation type="list" allowBlank="1" showInputMessage="1" showErrorMessage="1" sqref="X9">
      <formula1>"For Profit, Not-For Profit"</formula1>
    </dataValidation>
    <dataValidation type="list" allowBlank="1" showInputMessage="1" showErrorMessage="1" sqref="G146">
      <formula1>"Yes, No"</formula1>
    </dataValidation>
  </dataValidations>
  <pageMargins left="0.7" right="0.7" top="0.75" bottom="0.75" header="0.3" footer="0.3"/>
  <pageSetup scale="3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nchor moveWithCells="1" sizeWithCells="1">
                  <from>
                    <xdr:col>12</xdr:col>
                    <xdr:colOff>441960</xdr:colOff>
                    <xdr:row>161</xdr:row>
                    <xdr:rowOff>7620</xdr:rowOff>
                  </from>
                  <to>
                    <xdr:col>12</xdr:col>
                    <xdr:colOff>655320</xdr:colOff>
                    <xdr:row>162</xdr:row>
                    <xdr:rowOff>15240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0"/>
  <sheetViews>
    <sheetView view="pageLayout" zoomScale="115" zoomScaleNormal="100" zoomScalePageLayoutView="115" workbookViewId="0">
      <selection activeCell="A40" sqref="A40"/>
    </sheetView>
  </sheetViews>
  <sheetFormatPr defaultRowHeight="14.4" x14ac:dyDescent="0.3"/>
  <cols>
    <col min="1" max="13" width="10" style="267" customWidth="1"/>
  </cols>
  <sheetData>
    <row r="1" spans="1:13" ht="15.6" customHeight="1" x14ac:dyDescent="0.3">
      <c r="A1" s="450" t="s">
        <v>242</v>
      </c>
      <c r="B1" s="450"/>
      <c r="C1" s="450"/>
      <c r="D1" s="450"/>
      <c r="E1" s="450"/>
      <c r="F1" s="450"/>
      <c r="G1" s="450"/>
      <c r="H1" s="450"/>
      <c r="I1" s="450"/>
      <c r="J1" s="450"/>
      <c r="K1" s="450"/>
      <c r="L1" s="450"/>
      <c r="M1" s="450"/>
    </row>
    <row r="2" spans="1:13" ht="15.6" x14ac:dyDescent="0.3">
      <c r="A2" s="306"/>
      <c r="B2" s="326"/>
      <c r="C2" s="326"/>
      <c r="D2" s="326"/>
      <c r="E2" s="326"/>
      <c r="F2" s="326"/>
      <c r="G2" s="326"/>
      <c r="H2" s="326"/>
      <c r="I2" s="326"/>
      <c r="J2" s="326"/>
      <c r="K2" s="326"/>
    </row>
    <row r="3" spans="1:13" ht="15" x14ac:dyDescent="0.25">
      <c r="A3" s="306" t="s">
        <v>193</v>
      </c>
      <c r="B3" s="306"/>
      <c r="C3" s="306"/>
      <c r="D3" s="306"/>
      <c r="E3" s="306"/>
      <c r="F3" s="306"/>
      <c r="G3" s="306"/>
      <c r="H3" s="306"/>
      <c r="I3" s="306"/>
      <c r="J3" s="306"/>
      <c r="K3" s="306"/>
    </row>
    <row r="4" spans="1:13" s="353" customFormat="1" ht="15" x14ac:dyDescent="0.3">
      <c r="A4" s="445" t="s">
        <v>234</v>
      </c>
      <c r="B4" s="306"/>
      <c r="C4" s="306"/>
      <c r="D4" s="306"/>
      <c r="E4" s="306"/>
      <c r="F4" s="306"/>
      <c r="G4" s="306"/>
      <c r="H4" s="306"/>
      <c r="I4" s="306"/>
      <c r="J4" s="306"/>
      <c r="K4" s="306"/>
      <c r="L4" s="267"/>
      <c r="M4" s="267"/>
    </row>
    <row r="5" spans="1:13" ht="15" x14ac:dyDescent="0.25">
      <c r="A5" s="291" t="s">
        <v>140</v>
      </c>
      <c r="B5" s="306"/>
      <c r="C5" s="306"/>
      <c r="D5" s="306"/>
      <c r="E5" s="306"/>
      <c r="F5" s="306"/>
      <c r="G5" s="306"/>
      <c r="H5" s="306"/>
      <c r="I5" s="306"/>
      <c r="J5" s="306"/>
      <c r="K5" s="306"/>
    </row>
    <row r="6" spans="1:13" ht="15.6" x14ac:dyDescent="0.3">
      <c r="A6" s="291" t="s">
        <v>231</v>
      </c>
      <c r="B6" s="306"/>
      <c r="C6" s="306"/>
      <c r="D6" s="306"/>
      <c r="E6" s="306"/>
      <c r="F6" s="306"/>
      <c r="G6" s="306"/>
      <c r="H6" s="306"/>
      <c r="I6" s="306"/>
      <c r="J6" s="306"/>
      <c r="K6" s="306"/>
    </row>
    <row r="7" spans="1:13" ht="15" x14ac:dyDescent="0.25">
      <c r="A7" s="306" t="s">
        <v>51</v>
      </c>
      <c r="B7" s="306"/>
      <c r="C7" s="306"/>
      <c r="D7" s="306"/>
      <c r="E7" s="306"/>
      <c r="F7" s="306"/>
      <c r="G7" s="306"/>
      <c r="H7" s="306"/>
      <c r="I7" s="306"/>
      <c r="J7" s="306"/>
      <c r="K7" s="306"/>
    </row>
    <row r="8" spans="1:13" ht="15.75" x14ac:dyDescent="0.25">
      <c r="A8" s="292" t="s">
        <v>232</v>
      </c>
      <c r="B8" s="306"/>
      <c r="C8" s="306"/>
      <c r="D8" s="306"/>
      <c r="E8" s="306"/>
      <c r="F8" s="306"/>
      <c r="G8" s="306"/>
      <c r="H8" s="306"/>
      <c r="I8" s="306"/>
      <c r="J8" s="306"/>
      <c r="K8" s="306"/>
    </row>
    <row r="9" spans="1:13" ht="15.75" x14ac:dyDescent="0.25">
      <c r="A9" s="357" t="s">
        <v>194</v>
      </c>
      <c r="B9" s="306"/>
      <c r="C9" s="306"/>
      <c r="D9" s="306"/>
      <c r="E9" s="306"/>
      <c r="F9" s="306"/>
      <c r="G9" s="306"/>
      <c r="H9" s="306"/>
      <c r="I9" s="306"/>
      <c r="J9" s="306"/>
      <c r="K9" s="306"/>
    </row>
    <row r="10" spans="1:13" ht="15" x14ac:dyDescent="0.25">
      <c r="A10" s="296"/>
      <c r="B10" s="306"/>
      <c r="C10" s="306"/>
      <c r="D10" s="306"/>
      <c r="E10" s="306"/>
      <c r="F10" s="306"/>
      <c r="G10" s="306"/>
      <c r="H10" s="306"/>
      <c r="I10" s="306"/>
      <c r="J10" s="306"/>
      <c r="K10" s="306"/>
    </row>
    <row r="11" spans="1:13" ht="15" x14ac:dyDescent="0.25">
      <c r="A11" s="389" t="s">
        <v>58</v>
      </c>
      <c r="B11" s="390"/>
      <c r="C11" s="390"/>
      <c r="D11" s="390"/>
      <c r="E11" s="390"/>
      <c r="F11" s="390"/>
      <c r="G11" s="390"/>
      <c r="H11" s="390"/>
      <c r="I11" s="390"/>
      <c r="J11" s="390"/>
      <c r="K11" s="390"/>
      <c r="L11" s="391"/>
    </row>
    <row r="12" spans="1:13" ht="15" x14ac:dyDescent="0.25">
      <c r="A12" s="296"/>
      <c r="B12" s="297"/>
      <c r="C12" s="297"/>
      <c r="D12" s="297"/>
      <c r="E12" s="297"/>
      <c r="F12" s="297"/>
      <c r="G12" s="297"/>
      <c r="H12" s="297"/>
      <c r="I12" s="297"/>
      <c r="J12" s="297"/>
      <c r="K12" s="297"/>
    </row>
    <row r="13" spans="1:13" ht="15" x14ac:dyDescent="0.25">
      <c r="A13" s="298" t="s">
        <v>204</v>
      </c>
      <c r="B13" s="297"/>
      <c r="C13" s="297"/>
      <c r="D13" s="297"/>
      <c r="E13" s="297"/>
      <c r="F13" s="297"/>
      <c r="G13" s="297"/>
      <c r="H13" s="297"/>
      <c r="I13" s="297"/>
      <c r="J13" s="297"/>
      <c r="K13" s="297"/>
    </row>
    <row r="14" spans="1:13" ht="15" x14ac:dyDescent="0.25">
      <c r="A14" s="296" t="s">
        <v>87</v>
      </c>
      <c r="B14" s="297"/>
      <c r="C14" s="297"/>
      <c r="D14" s="297"/>
      <c r="E14" s="297"/>
      <c r="F14" s="297"/>
      <c r="G14" s="297"/>
      <c r="H14" s="297"/>
      <c r="I14" s="297"/>
      <c r="J14" s="297"/>
      <c r="K14" s="297"/>
    </row>
    <row r="15" spans="1:13" ht="15.75" x14ac:dyDescent="0.25">
      <c r="A15" s="299"/>
      <c r="B15" s="297"/>
      <c r="C15" s="297"/>
      <c r="D15" s="297"/>
      <c r="E15" s="297"/>
      <c r="F15" s="297"/>
      <c r="G15" s="297"/>
      <c r="H15" s="297"/>
      <c r="I15" s="297"/>
      <c r="J15" s="297"/>
      <c r="K15" s="297"/>
    </row>
    <row r="16" spans="1:13" ht="15.75" x14ac:dyDescent="0.25">
      <c r="A16" s="301" t="s">
        <v>14</v>
      </c>
      <c r="B16" s="326"/>
      <c r="C16" s="326"/>
      <c r="D16" s="326"/>
      <c r="E16" s="297"/>
      <c r="F16" s="297"/>
      <c r="G16" s="297"/>
      <c r="H16" s="297"/>
      <c r="I16" s="297"/>
      <c r="J16" s="297"/>
      <c r="K16" s="297"/>
    </row>
    <row r="17" spans="1:13" ht="15.75" x14ac:dyDescent="0.25">
      <c r="A17" s="299" t="s">
        <v>206</v>
      </c>
    </row>
    <row r="18" spans="1:13" ht="15.6" x14ac:dyDescent="0.3">
      <c r="A18" s="299" t="s">
        <v>207</v>
      </c>
    </row>
    <row r="19" spans="1:13" ht="15.75" x14ac:dyDescent="0.25">
      <c r="A19" s="443" t="s">
        <v>208</v>
      </c>
    </row>
    <row r="20" spans="1:13" ht="15.75" x14ac:dyDescent="0.25">
      <c r="A20" s="299" t="s">
        <v>209</v>
      </c>
    </row>
    <row r="21" spans="1:13" ht="15.75" x14ac:dyDescent="0.25">
      <c r="A21" s="299" t="s">
        <v>210</v>
      </c>
    </row>
    <row r="22" spans="1:13" s="353" customFormat="1" ht="15" x14ac:dyDescent="0.25">
      <c r="A22" s="267"/>
      <c r="B22" s="267"/>
      <c r="C22" s="267"/>
      <c r="D22" s="267"/>
      <c r="E22" s="267"/>
      <c r="F22" s="267"/>
      <c r="G22" s="267"/>
      <c r="H22" s="267"/>
      <c r="I22" s="267"/>
      <c r="J22" s="267"/>
      <c r="K22" s="267"/>
      <c r="L22" s="267"/>
      <c r="M22" s="267"/>
    </row>
    <row r="23" spans="1:13" ht="15.75" x14ac:dyDescent="0.25">
      <c r="A23" s="301" t="s">
        <v>59</v>
      </c>
    </row>
    <row r="24" spans="1:13" ht="15.75" x14ac:dyDescent="0.25">
      <c r="A24" s="299" t="s">
        <v>211</v>
      </c>
      <c r="B24" s="299"/>
      <c r="C24" s="299"/>
      <c r="D24" s="299"/>
      <c r="E24" s="299"/>
      <c r="F24" s="299"/>
      <c r="G24" s="299"/>
      <c r="H24" s="299"/>
      <c r="I24" s="299"/>
      <c r="J24" s="299"/>
      <c r="K24" s="299"/>
      <c r="L24" s="299"/>
      <c r="M24" s="299"/>
    </row>
    <row r="25" spans="1:13" ht="15.6" x14ac:dyDescent="0.3">
      <c r="A25" s="299"/>
      <c r="B25" s="299"/>
      <c r="C25" s="299"/>
      <c r="D25" s="299"/>
      <c r="E25" s="299"/>
      <c r="F25" s="299"/>
      <c r="G25" s="299"/>
      <c r="H25" s="299"/>
      <c r="I25" s="299"/>
      <c r="J25" s="299"/>
      <c r="K25" s="299"/>
      <c r="L25" s="299"/>
      <c r="M25" s="299"/>
    </row>
    <row r="26" spans="1:13" ht="15.6" x14ac:dyDescent="0.3">
      <c r="A26" s="301" t="s">
        <v>212</v>
      </c>
      <c r="B26" s="299"/>
      <c r="C26" s="299"/>
      <c r="D26" s="299"/>
      <c r="E26" s="299"/>
      <c r="F26" s="299"/>
      <c r="G26" s="299"/>
      <c r="H26" s="299"/>
      <c r="I26" s="299"/>
      <c r="J26" s="299"/>
      <c r="K26" s="299"/>
      <c r="L26" s="299"/>
      <c r="M26" s="299"/>
    </row>
    <row r="27" spans="1:13" ht="15.6" x14ac:dyDescent="0.3">
      <c r="A27" s="299"/>
      <c r="B27" s="299"/>
      <c r="C27" s="299"/>
      <c r="D27" s="299"/>
      <c r="E27" s="299"/>
      <c r="F27" s="299"/>
      <c r="G27" s="299"/>
      <c r="H27" s="299"/>
      <c r="I27" s="299"/>
      <c r="J27" s="299"/>
      <c r="K27" s="299"/>
      <c r="L27" s="299"/>
      <c r="M27" s="299"/>
    </row>
    <row r="28" spans="1:13" ht="15.6" x14ac:dyDescent="0.3">
      <c r="A28" s="299"/>
      <c r="B28" s="299"/>
      <c r="C28" s="299"/>
      <c r="D28" s="299"/>
      <c r="E28" s="299"/>
      <c r="F28" s="299"/>
      <c r="G28" s="299"/>
      <c r="H28" s="299"/>
      <c r="I28" s="299"/>
      <c r="J28" s="299"/>
      <c r="K28" s="299"/>
      <c r="L28" s="299"/>
      <c r="M28" s="299"/>
    </row>
    <row r="29" spans="1:13" ht="15.6" x14ac:dyDescent="0.3">
      <c r="A29" s="299"/>
      <c r="B29" s="299"/>
      <c r="C29" s="299"/>
      <c r="D29" s="299"/>
      <c r="E29" s="299"/>
      <c r="F29" s="299"/>
      <c r="G29" s="299"/>
      <c r="H29" s="299"/>
      <c r="I29" s="299"/>
      <c r="J29" s="299"/>
      <c r="K29" s="299"/>
      <c r="L29" s="299"/>
      <c r="M29" s="299"/>
    </row>
    <row r="30" spans="1:13" ht="15.6" x14ac:dyDescent="0.3">
      <c r="A30" s="299"/>
      <c r="B30" s="299"/>
      <c r="C30" s="299"/>
      <c r="D30" s="299"/>
      <c r="E30" s="299"/>
      <c r="F30" s="299"/>
      <c r="G30" s="299"/>
      <c r="H30" s="299"/>
      <c r="I30" s="299"/>
      <c r="J30" s="299"/>
      <c r="K30" s="299"/>
      <c r="L30" s="299"/>
      <c r="M30" s="299"/>
    </row>
    <row r="31" spans="1:13" ht="15.6" x14ac:dyDescent="0.3">
      <c r="A31" s="299"/>
      <c r="B31" s="299"/>
      <c r="C31" s="299"/>
      <c r="D31" s="299"/>
      <c r="E31" s="299"/>
      <c r="F31" s="299"/>
      <c r="G31" s="299"/>
      <c r="H31" s="299"/>
      <c r="I31" s="299"/>
      <c r="J31" s="299"/>
      <c r="K31" s="299"/>
      <c r="L31" s="299"/>
      <c r="M31" s="299"/>
    </row>
    <row r="32" spans="1:13" ht="15.6" x14ac:dyDescent="0.3">
      <c r="A32" s="299"/>
      <c r="B32" s="299"/>
      <c r="C32" s="299"/>
      <c r="D32" s="299"/>
      <c r="E32" s="299"/>
      <c r="F32" s="299"/>
      <c r="G32" s="299"/>
      <c r="H32" s="299"/>
      <c r="I32" s="299"/>
      <c r="J32" s="299"/>
      <c r="K32" s="299"/>
      <c r="L32" s="299"/>
      <c r="M32" s="299"/>
    </row>
    <row r="33" spans="1:13" ht="15.6" x14ac:dyDescent="0.3">
      <c r="A33" s="299"/>
      <c r="B33" s="299"/>
      <c r="C33" s="299"/>
      <c r="D33" s="299"/>
      <c r="E33" s="299"/>
      <c r="F33" s="299"/>
      <c r="G33" s="299"/>
      <c r="H33" s="299"/>
      <c r="I33" s="299"/>
      <c r="J33" s="299"/>
      <c r="K33" s="299"/>
      <c r="L33" s="299"/>
      <c r="M33" s="299"/>
    </row>
    <row r="34" spans="1:13" ht="15.6" x14ac:dyDescent="0.3">
      <c r="A34" s="299"/>
      <c r="B34" s="299"/>
      <c r="C34" s="299"/>
      <c r="D34" s="299"/>
      <c r="E34" s="299"/>
      <c r="F34" s="299"/>
      <c r="G34" s="299"/>
      <c r="H34" s="299"/>
      <c r="I34" s="299"/>
      <c r="J34" s="299"/>
      <c r="K34" s="299"/>
      <c r="L34" s="299"/>
      <c r="M34" s="299"/>
    </row>
    <row r="35" spans="1:13" ht="15.6" x14ac:dyDescent="0.3">
      <c r="A35" s="299"/>
      <c r="B35" s="299"/>
      <c r="C35" s="299"/>
      <c r="D35" s="299"/>
      <c r="E35" s="299"/>
      <c r="F35" s="299"/>
      <c r="G35" s="299"/>
      <c r="H35" s="299"/>
      <c r="I35" s="299"/>
      <c r="J35" s="299"/>
      <c r="K35" s="299"/>
      <c r="L35" s="299"/>
      <c r="M35" s="299"/>
    </row>
    <row r="36" spans="1:13" ht="15.6" x14ac:dyDescent="0.3">
      <c r="A36" s="299"/>
      <c r="B36" s="299"/>
      <c r="C36" s="299"/>
      <c r="D36" s="299"/>
      <c r="E36" s="299"/>
      <c r="F36" s="299"/>
      <c r="G36" s="299"/>
      <c r="H36" s="299"/>
      <c r="I36" s="299"/>
      <c r="J36" s="299"/>
      <c r="K36" s="299"/>
      <c r="L36" s="299"/>
      <c r="M36" s="299"/>
    </row>
    <row r="37" spans="1:13" ht="15.6" x14ac:dyDescent="0.3">
      <c r="A37" s="299"/>
      <c r="B37" s="299"/>
      <c r="C37" s="299"/>
      <c r="D37" s="299"/>
      <c r="E37" s="299"/>
      <c r="F37" s="299"/>
      <c r="G37" s="299"/>
      <c r="H37" s="299"/>
      <c r="I37" s="299"/>
      <c r="J37" s="299"/>
      <c r="K37" s="299"/>
      <c r="L37" s="299"/>
      <c r="M37" s="299"/>
    </row>
    <row r="38" spans="1:13" ht="15.6" x14ac:dyDescent="0.3">
      <c r="A38" s="388" t="s">
        <v>214</v>
      </c>
      <c r="B38" s="299"/>
      <c r="C38" s="299"/>
      <c r="D38" s="299"/>
      <c r="E38" s="299"/>
      <c r="F38" s="299"/>
      <c r="G38" s="299"/>
      <c r="H38" s="299"/>
      <c r="I38" s="299"/>
      <c r="J38" s="299"/>
      <c r="K38" s="299"/>
      <c r="L38" s="299"/>
      <c r="M38" s="299"/>
    </row>
    <row r="39" spans="1:13" ht="15.6" x14ac:dyDescent="0.3">
      <c r="A39" s="299" t="s">
        <v>233</v>
      </c>
      <c r="B39" s="299"/>
      <c r="C39" s="299"/>
      <c r="D39" s="299"/>
      <c r="E39" s="299"/>
      <c r="F39" s="299"/>
      <c r="G39" s="299"/>
      <c r="H39" s="299"/>
      <c r="I39" s="299"/>
      <c r="J39" s="299"/>
      <c r="K39" s="299"/>
      <c r="L39" s="299"/>
      <c r="M39" s="299"/>
    </row>
    <row r="40" spans="1:13" ht="15.6" x14ac:dyDescent="0.3">
      <c r="A40" s="388" t="s">
        <v>237</v>
      </c>
      <c r="B40" s="299"/>
      <c r="C40" s="299"/>
      <c r="D40" s="299"/>
      <c r="E40" s="299"/>
      <c r="F40" s="299"/>
      <c r="G40" s="299"/>
      <c r="H40" s="299"/>
      <c r="I40" s="299"/>
      <c r="J40" s="299"/>
      <c r="K40" s="299"/>
      <c r="L40" s="299"/>
      <c r="M40" s="299"/>
    </row>
    <row r="41" spans="1:13" ht="15.6" x14ac:dyDescent="0.3">
      <c r="A41" s="299" t="s">
        <v>236</v>
      </c>
      <c r="B41" s="299"/>
      <c r="C41" s="299"/>
      <c r="D41" s="299"/>
      <c r="E41" s="299"/>
      <c r="F41" s="299"/>
      <c r="G41" s="299"/>
      <c r="H41" s="299"/>
      <c r="I41" s="299"/>
      <c r="J41" s="299"/>
      <c r="K41" s="299"/>
      <c r="L41" s="299"/>
      <c r="M41" s="299"/>
    </row>
    <row r="42" spans="1:13" ht="15.6" x14ac:dyDescent="0.3">
      <c r="A42" s="299" t="s">
        <v>235</v>
      </c>
      <c r="B42" s="299"/>
      <c r="C42" s="299"/>
      <c r="D42" s="299"/>
      <c r="E42" s="299"/>
      <c r="F42" s="299"/>
      <c r="G42" s="299"/>
      <c r="H42" s="299"/>
      <c r="I42" s="299"/>
      <c r="J42" s="299"/>
      <c r="K42" s="299"/>
      <c r="L42" s="299"/>
      <c r="M42" s="299"/>
    </row>
    <row r="43" spans="1:13" ht="15.6" x14ac:dyDescent="0.3">
      <c r="A43" s="388" t="s">
        <v>240</v>
      </c>
      <c r="B43" s="299"/>
      <c r="C43" s="299"/>
      <c r="D43" s="299"/>
      <c r="E43" s="299"/>
      <c r="F43" s="299"/>
      <c r="G43" s="299"/>
      <c r="H43" s="299"/>
      <c r="I43" s="299"/>
      <c r="J43" s="299"/>
      <c r="K43" s="299"/>
      <c r="L43" s="299"/>
      <c r="M43" s="299"/>
    </row>
    <row r="44" spans="1:13" ht="15.6" x14ac:dyDescent="0.3">
      <c r="A44" s="299" t="s">
        <v>228</v>
      </c>
      <c r="B44" s="299"/>
      <c r="C44" s="299"/>
      <c r="D44" s="299"/>
      <c r="E44" s="299"/>
      <c r="F44" s="299"/>
      <c r="G44" s="299"/>
      <c r="H44" s="299"/>
      <c r="I44" s="299"/>
      <c r="J44" s="299"/>
      <c r="K44" s="299"/>
      <c r="L44" s="299"/>
      <c r="M44" s="299"/>
    </row>
    <row r="45" spans="1:13" s="353" customFormat="1" ht="15.6" x14ac:dyDescent="0.3">
      <c r="A45" s="388" t="s">
        <v>238</v>
      </c>
      <c r="B45" s="299"/>
      <c r="C45" s="299"/>
      <c r="D45" s="299"/>
      <c r="E45" s="299"/>
      <c r="F45" s="299"/>
      <c r="G45" s="299"/>
      <c r="H45" s="299"/>
      <c r="I45" s="299"/>
      <c r="J45" s="299"/>
      <c r="K45" s="299"/>
      <c r="L45" s="299"/>
      <c r="M45" s="299"/>
    </row>
    <row r="46" spans="1:13" s="353" customFormat="1" ht="15.6" x14ac:dyDescent="0.3">
      <c r="A46" s="299" t="s">
        <v>230</v>
      </c>
      <c r="B46" s="299"/>
      <c r="C46" s="299"/>
      <c r="D46" s="299"/>
      <c r="E46" s="299"/>
      <c r="F46" s="299"/>
      <c r="G46" s="299"/>
      <c r="H46" s="299"/>
      <c r="I46" s="299"/>
      <c r="J46" s="299"/>
      <c r="K46" s="299"/>
      <c r="L46" s="299"/>
      <c r="M46" s="299"/>
    </row>
    <row r="47" spans="1:13" s="353" customFormat="1" ht="15.6" x14ac:dyDescent="0.3">
      <c r="A47" s="299" t="s">
        <v>226</v>
      </c>
      <c r="B47" s="299"/>
      <c r="C47" s="299"/>
      <c r="D47" s="299"/>
      <c r="E47" s="299"/>
      <c r="F47" s="299"/>
      <c r="G47" s="299"/>
      <c r="H47" s="299"/>
      <c r="I47" s="299"/>
      <c r="J47" s="299"/>
      <c r="K47" s="299"/>
      <c r="L47" s="299"/>
      <c r="M47" s="299"/>
    </row>
    <row r="48" spans="1:13" ht="15.6" x14ac:dyDescent="0.3">
      <c r="A48" s="299"/>
      <c r="B48" s="299"/>
      <c r="C48" s="299"/>
      <c r="D48" s="299"/>
      <c r="E48" s="299"/>
      <c r="F48" s="299"/>
      <c r="G48" s="299"/>
      <c r="H48" s="299"/>
      <c r="I48" s="299"/>
      <c r="J48" s="299"/>
      <c r="K48" s="299"/>
      <c r="L48" s="299"/>
      <c r="M48" s="299"/>
    </row>
    <row r="49" spans="1:13" ht="15.6" x14ac:dyDescent="0.3">
      <c r="A49" s="301" t="s">
        <v>217</v>
      </c>
      <c r="B49" s="299"/>
      <c r="C49" s="299"/>
      <c r="D49" s="299"/>
      <c r="E49" s="299"/>
      <c r="F49" s="299"/>
      <c r="G49" s="299"/>
      <c r="H49" s="299"/>
      <c r="I49" s="299"/>
      <c r="J49" s="299"/>
      <c r="K49" s="299"/>
      <c r="L49" s="299"/>
      <c r="M49" s="299"/>
    </row>
    <row r="50" spans="1:13" s="353" customFormat="1" ht="15.6" x14ac:dyDescent="0.3">
      <c r="A50" s="306" t="s">
        <v>239</v>
      </c>
      <c r="B50" s="299"/>
      <c r="C50" s="299"/>
      <c r="D50" s="299"/>
      <c r="E50" s="299"/>
      <c r="F50" s="299"/>
      <c r="G50" s="299"/>
      <c r="H50" s="299"/>
      <c r="I50" s="299"/>
      <c r="J50" s="299"/>
      <c r="K50" s="299"/>
      <c r="L50" s="299"/>
      <c r="M50" s="299"/>
    </row>
    <row r="51" spans="1:13" ht="15.6" x14ac:dyDescent="0.3">
      <c r="A51" s="299"/>
      <c r="B51" s="299"/>
      <c r="C51" s="299"/>
      <c r="D51" s="299"/>
      <c r="E51" s="299"/>
      <c r="F51" s="299"/>
      <c r="G51" s="299"/>
      <c r="H51" s="299"/>
      <c r="I51" s="299"/>
      <c r="J51" s="299"/>
      <c r="K51" s="299"/>
      <c r="L51" s="299"/>
      <c r="M51" s="299"/>
    </row>
    <row r="52" spans="1:13" ht="15.6" x14ac:dyDescent="0.3">
      <c r="A52" s="299"/>
      <c r="B52" s="299"/>
      <c r="C52" s="299"/>
      <c r="D52" s="299"/>
      <c r="E52" s="299"/>
      <c r="F52" s="299"/>
      <c r="G52" s="299"/>
      <c r="H52" s="299"/>
      <c r="I52" s="299"/>
      <c r="J52" s="299"/>
      <c r="K52" s="299"/>
      <c r="L52" s="299"/>
      <c r="M52" s="299"/>
    </row>
    <row r="53" spans="1:13" ht="15.6" x14ac:dyDescent="0.3">
      <c r="A53" s="299"/>
      <c r="B53" s="299"/>
      <c r="C53" s="299"/>
      <c r="D53" s="299"/>
      <c r="E53" s="299"/>
      <c r="F53" s="299"/>
      <c r="G53" s="299"/>
      <c r="H53" s="299"/>
      <c r="I53" s="299"/>
      <c r="J53" s="299"/>
      <c r="K53" s="299"/>
      <c r="L53" s="299"/>
      <c r="M53" s="299"/>
    </row>
    <row r="54" spans="1:13" ht="15.6" x14ac:dyDescent="0.3">
      <c r="A54" s="299"/>
      <c r="B54" s="299"/>
      <c r="C54" s="299"/>
      <c r="D54" s="299"/>
      <c r="E54" s="299"/>
      <c r="F54" s="299"/>
      <c r="G54" s="299"/>
      <c r="H54" s="299"/>
      <c r="I54" s="299"/>
      <c r="J54" s="299"/>
      <c r="K54" s="299"/>
      <c r="L54" s="299"/>
      <c r="M54" s="299"/>
    </row>
    <row r="55" spans="1:13" ht="15.6" x14ac:dyDescent="0.3">
      <c r="A55" s="299"/>
      <c r="B55" s="299"/>
      <c r="C55" s="299"/>
      <c r="D55" s="299"/>
      <c r="E55" s="299"/>
      <c r="F55" s="299"/>
      <c r="G55" s="299"/>
      <c r="H55" s="299"/>
      <c r="I55" s="299"/>
      <c r="J55" s="299"/>
      <c r="K55" s="299"/>
      <c r="L55" s="299"/>
      <c r="M55" s="299"/>
    </row>
    <row r="56" spans="1:13" ht="15.6" x14ac:dyDescent="0.3">
      <c r="A56" s="299"/>
      <c r="B56" s="299"/>
      <c r="C56" s="299"/>
      <c r="D56" s="299"/>
      <c r="E56" s="299"/>
      <c r="F56" s="299"/>
      <c r="G56" s="299"/>
      <c r="H56" s="299"/>
      <c r="I56" s="299"/>
      <c r="J56" s="299"/>
      <c r="K56" s="299"/>
      <c r="L56" s="299"/>
      <c r="M56" s="299"/>
    </row>
    <row r="57" spans="1:13" ht="15.6" x14ac:dyDescent="0.3">
      <c r="A57" s="299"/>
      <c r="B57" s="299"/>
      <c r="C57" s="299"/>
      <c r="D57" s="299"/>
      <c r="E57" s="299"/>
      <c r="F57" s="299"/>
      <c r="G57" s="299"/>
      <c r="H57" s="299"/>
      <c r="I57" s="299"/>
      <c r="J57" s="299"/>
      <c r="K57" s="299"/>
      <c r="L57" s="299"/>
      <c r="M57" s="299"/>
    </row>
    <row r="58" spans="1:13" ht="15.6" x14ac:dyDescent="0.3">
      <c r="A58" s="299"/>
      <c r="B58" s="299"/>
      <c r="C58" s="299"/>
      <c r="D58" s="299"/>
      <c r="E58" s="299"/>
      <c r="F58" s="299"/>
      <c r="G58" s="299"/>
      <c r="H58" s="299"/>
      <c r="I58" s="299"/>
      <c r="J58" s="299"/>
      <c r="K58" s="299"/>
      <c r="L58" s="299"/>
      <c r="M58" s="299"/>
    </row>
    <row r="59" spans="1:13" ht="15.6" x14ac:dyDescent="0.3">
      <c r="A59" s="299"/>
      <c r="B59" s="299"/>
      <c r="C59" s="299"/>
      <c r="D59" s="299"/>
      <c r="E59" s="299"/>
      <c r="F59" s="299"/>
      <c r="G59" s="299"/>
      <c r="H59" s="299"/>
      <c r="I59" s="299"/>
      <c r="J59" s="299"/>
      <c r="K59" s="299"/>
      <c r="L59" s="299"/>
      <c r="M59" s="299"/>
    </row>
    <row r="60" spans="1:13" ht="15.6" x14ac:dyDescent="0.3">
      <c r="A60" s="388" t="s">
        <v>182</v>
      </c>
      <c r="B60" s="299"/>
      <c r="C60" s="299"/>
      <c r="D60" s="299"/>
      <c r="E60" s="299"/>
      <c r="F60" s="299"/>
      <c r="G60" s="299"/>
      <c r="H60" s="299"/>
      <c r="I60" s="299"/>
      <c r="J60" s="299"/>
      <c r="K60" s="299"/>
      <c r="L60" s="299"/>
      <c r="M60" s="299"/>
    </row>
    <row r="61" spans="1:13" ht="15.6" x14ac:dyDescent="0.3">
      <c r="A61" s="299" t="s">
        <v>218</v>
      </c>
      <c r="B61" s="299"/>
      <c r="C61" s="299"/>
      <c r="D61" s="299"/>
      <c r="E61" s="299"/>
      <c r="F61" s="299"/>
      <c r="G61" s="299"/>
      <c r="H61" s="299"/>
      <c r="I61" s="299"/>
      <c r="J61" s="299"/>
      <c r="K61" s="299"/>
      <c r="L61" s="299"/>
      <c r="M61" s="299"/>
    </row>
    <row r="62" spans="1:13" ht="15.6" x14ac:dyDescent="0.3">
      <c r="A62" s="388" t="s">
        <v>219</v>
      </c>
      <c r="B62" s="299"/>
      <c r="C62" s="299"/>
      <c r="D62" s="299"/>
      <c r="E62" s="299"/>
      <c r="F62" s="299"/>
      <c r="G62" s="299"/>
      <c r="H62" s="299"/>
      <c r="I62" s="299"/>
      <c r="J62" s="299"/>
      <c r="K62" s="299"/>
      <c r="L62" s="299"/>
      <c r="M62" s="299"/>
    </row>
    <row r="63" spans="1:13" ht="15.6" x14ac:dyDescent="0.3">
      <c r="A63" s="291" t="s">
        <v>117</v>
      </c>
      <c r="B63" s="299"/>
      <c r="C63" s="299"/>
      <c r="D63" s="299"/>
      <c r="E63" s="299"/>
      <c r="F63" s="299"/>
      <c r="G63" s="299"/>
      <c r="H63" s="299"/>
      <c r="I63" s="299"/>
      <c r="J63" s="299"/>
      <c r="K63" s="299"/>
      <c r="L63" s="299"/>
      <c r="M63" s="299"/>
    </row>
    <row r="64" spans="1:13" ht="15.6" x14ac:dyDescent="0.3">
      <c r="A64" s="307" t="s">
        <v>196</v>
      </c>
      <c r="B64" s="299"/>
      <c r="C64" s="299"/>
      <c r="D64" s="299"/>
      <c r="E64" s="299"/>
      <c r="F64" s="299"/>
      <c r="G64" s="299"/>
      <c r="H64" s="299"/>
      <c r="I64" s="299"/>
      <c r="J64" s="299"/>
      <c r="K64" s="299"/>
      <c r="L64" s="299"/>
      <c r="M64" s="299"/>
    </row>
    <row r="65" spans="1:13" ht="15.6" x14ac:dyDescent="0.3">
      <c r="A65" s="291" t="s">
        <v>143</v>
      </c>
      <c r="B65" s="299"/>
      <c r="C65" s="299"/>
      <c r="D65" s="299"/>
      <c r="E65" s="299"/>
      <c r="F65" s="299"/>
      <c r="G65" s="299"/>
      <c r="H65" s="299"/>
      <c r="I65" s="299"/>
      <c r="J65" s="299"/>
      <c r="K65" s="299"/>
      <c r="L65" s="299"/>
      <c r="M65" s="299"/>
    </row>
    <row r="66" spans="1:13" ht="15.6" x14ac:dyDescent="0.3">
      <c r="A66" s="306" t="s">
        <v>100</v>
      </c>
      <c r="B66" s="299"/>
      <c r="C66" s="299"/>
      <c r="D66" s="299"/>
      <c r="E66" s="299"/>
      <c r="F66" s="299"/>
      <c r="G66" s="299"/>
      <c r="H66" s="299"/>
      <c r="I66" s="299"/>
      <c r="J66" s="299"/>
      <c r="K66" s="299"/>
      <c r="L66" s="299"/>
      <c r="M66" s="299"/>
    </row>
    <row r="67" spans="1:13" ht="15.6" x14ac:dyDescent="0.3">
      <c r="A67" s="388" t="s">
        <v>220</v>
      </c>
      <c r="B67" s="299"/>
      <c r="C67" s="299"/>
      <c r="D67" s="299"/>
      <c r="E67" s="299"/>
      <c r="F67" s="299"/>
      <c r="G67" s="299"/>
      <c r="H67" s="299"/>
      <c r="I67" s="299"/>
      <c r="J67" s="299"/>
      <c r="K67" s="299"/>
      <c r="L67" s="299"/>
      <c r="M67" s="299"/>
    </row>
    <row r="68" spans="1:13" ht="15.6" x14ac:dyDescent="0.3">
      <c r="A68" s="299" t="s">
        <v>224</v>
      </c>
      <c r="B68" s="299"/>
      <c r="C68" s="299"/>
      <c r="D68" s="299"/>
      <c r="E68" s="299"/>
      <c r="F68" s="299"/>
      <c r="G68" s="299"/>
      <c r="H68" s="299"/>
      <c r="I68" s="299"/>
      <c r="J68" s="299"/>
      <c r="K68" s="299"/>
      <c r="L68" s="299"/>
      <c r="M68" s="299"/>
    </row>
    <row r="69" spans="1:13" s="353" customFormat="1" ht="15.6" x14ac:dyDescent="0.3">
      <c r="A69" s="299" t="s">
        <v>225</v>
      </c>
      <c r="B69" s="299"/>
      <c r="C69" s="299"/>
      <c r="D69" s="299"/>
      <c r="E69" s="299"/>
      <c r="F69" s="299"/>
      <c r="G69" s="299"/>
      <c r="H69" s="299"/>
      <c r="I69" s="299"/>
      <c r="J69" s="299"/>
      <c r="K69" s="299"/>
      <c r="L69" s="299"/>
      <c r="M69" s="299"/>
    </row>
    <row r="70" spans="1:13" s="353" customFormat="1" ht="15.6" x14ac:dyDescent="0.3">
      <c r="A70" s="305" t="s">
        <v>222</v>
      </c>
      <c r="B70" s="299"/>
      <c r="C70" s="299"/>
      <c r="D70" s="299"/>
      <c r="E70" s="299"/>
      <c r="F70" s="299"/>
      <c r="G70" s="299"/>
      <c r="H70" s="299"/>
      <c r="I70" s="299"/>
      <c r="J70" s="299"/>
      <c r="K70" s="299"/>
      <c r="L70" s="299"/>
      <c r="M70" s="299"/>
    </row>
    <row r="71" spans="1:13" s="353" customFormat="1" ht="15.6" x14ac:dyDescent="0.3">
      <c r="A71" s="306" t="s">
        <v>223</v>
      </c>
      <c r="B71" s="299"/>
      <c r="C71" s="299"/>
      <c r="D71" s="299"/>
      <c r="E71" s="299"/>
      <c r="F71" s="299"/>
      <c r="G71" s="299"/>
      <c r="H71" s="299"/>
      <c r="I71" s="299"/>
      <c r="J71" s="299"/>
      <c r="K71" s="299"/>
      <c r="L71" s="299"/>
      <c r="M71" s="299"/>
    </row>
    <row r="72" spans="1:13" s="353" customFormat="1" ht="15.6" x14ac:dyDescent="0.3">
      <c r="A72" s="306"/>
      <c r="B72" s="299"/>
      <c r="C72" s="299"/>
      <c r="D72" s="299"/>
      <c r="E72" s="299"/>
      <c r="F72" s="299"/>
      <c r="G72" s="299"/>
      <c r="H72" s="299"/>
      <c r="I72" s="299"/>
      <c r="J72" s="299"/>
      <c r="K72" s="299"/>
      <c r="L72" s="299"/>
      <c r="M72" s="299"/>
    </row>
    <row r="73" spans="1:13" ht="15.6" x14ac:dyDescent="0.3">
      <c r="A73" s="443" t="s">
        <v>221</v>
      </c>
      <c r="B73" s="299"/>
      <c r="C73" s="299"/>
      <c r="D73" s="299"/>
      <c r="E73" s="299"/>
      <c r="F73" s="299"/>
      <c r="G73" s="299"/>
      <c r="H73" s="299"/>
      <c r="I73" s="299"/>
      <c r="J73" s="299"/>
      <c r="K73" s="299"/>
      <c r="L73" s="299"/>
      <c r="M73" s="299"/>
    </row>
    <row r="74" spans="1:13" ht="15.6" x14ac:dyDescent="0.3">
      <c r="A74" s="443" t="s">
        <v>241</v>
      </c>
      <c r="B74" s="299"/>
      <c r="C74" s="299"/>
      <c r="D74" s="299"/>
      <c r="E74" s="299"/>
      <c r="F74" s="299"/>
      <c r="G74" s="299"/>
      <c r="H74" s="299"/>
      <c r="I74" s="299"/>
      <c r="J74" s="299"/>
      <c r="K74" s="299"/>
      <c r="L74" s="299"/>
      <c r="M74" s="299"/>
    </row>
    <row r="75" spans="1:13" s="353" customFormat="1" ht="10.199999999999999" customHeight="1" x14ac:dyDescent="0.3">
      <c r="A75" s="388"/>
      <c r="B75" s="299"/>
      <c r="C75" s="299"/>
      <c r="D75" s="299"/>
      <c r="E75" s="299"/>
      <c r="F75" s="299"/>
      <c r="G75" s="299"/>
      <c r="H75" s="299"/>
      <c r="I75" s="299"/>
      <c r="J75" s="299"/>
      <c r="K75" s="299"/>
      <c r="L75" s="299"/>
      <c r="M75" s="299"/>
    </row>
    <row r="76" spans="1:13" ht="15.6" x14ac:dyDescent="0.3">
      <c r="A76" s="301" t="s">
        <v>119</v>
      </c>
      <c r="B76" s="326"/>
      <c r="C76" s="326"/>
      <c r="D76" s="326"/>
      <c r="E76" s="326"/>
      <c r="F76" s="326"/>
      <c r="G76" s="326"/>
      <c r="H76" s="326"/>
      <c r="I76" s="326"/>
      <c r="J76" s="326"/>
      <c r="K76" s="326"/>
      <c r="L76" s="326"/>
      <c r="M76" s="299"/>
    </row>
    <row r="77" spans="1:13" ht="15.6" x14ac:dyDescent="0.3">
      <c r="A77" s="306" t="s">
        <v>49</v>
      </c>
      <c r="B77" s="326"/>
      <c r="C77" s="326"/>
      <c r="D77" s="326"/>
      <c r="E77" s="326"/>
      <c r="F77" s="326"/>
      <c r="G77" s="326"/>
      <c r="H77" s="326"/>
      <c r="I77" s="326"/>
      <c r="J77" s="326"/>
      <c r="K77" s="326"/>
      <c r="L77" s="326"/>
      <c r="M77" s="299"/>
    </row>
    <row r="78" spans="1:13" ht="15.6" x14ac:dyDescent="0.3">
      <c r="A78" s="291" t="s">
        <v>102</v>
      </c>
      <c r="B78" s="326"/>
      <c r="C78" s="326"/>
      <c r="D78" s="326"/>
      <c r="E78" s="326"/>
      <c r="F78" s="326"/>
      <c r="G78" s="326"/>
      <c r="H78" s="326"/>
      <c r="I78" s="326"/>
      <c r="J78" s="326"/>
      <c r="K78" s="326"/>
      <c r="L78" s="326"/>
      <c r="M78" s="299"/>
    </row>
    <row r="79" spans="1:13" s="353" customFormat="1" ht="15.6" x14ac:dyDescent="0.3">
      <c r="A79" s="291"/>
      <c r="B79" s="326"/>
      <c r="C79" s="326"/>
      <c r="D79" s="326"/>
      <c r="E79" s="326"/>
      <c r="F79" s="326"/>
      <c r="G79" s="326"/>
      <c r="H79" s="326"/>
      <c r="I79" s="326"/>
      <c r="J79" s="326"/>
      <c r="K79" s="326"/>
      <c r="L79" s="326"/>
      <c r="M79" s="299"/>
    </row>
    <row r="80" spans="1:13" s="353" customFormat="1" ht="15.6" x14ac:dyDescent="0.3">
      <c r="A80" s="291"/>
      <c r="B80" s="326"/>
      <c r="C80" s="326"/>
      <c r="D80" s="326"/>
      <c r="E80" s="326"/>
      <c r="F80" s="326"/>
      <c r="G80" s="326"/>
      <c r="H80" s="326"/>
      <c r="I80" s="326"/>
      <c r="J80" s="326"/>
      <c r="K80" s="326"/>
      <c r="L80" s="326"/>
      <c r="M80" s="299"/>
    </row>
    <row r="81" spans="1:13" s="353" customFormat="1" ht="15.6" x14ac:dyDescent="0.3">
      <c r="A81" s="291"/>
      <c r="B81" s="326"/>
      <c r="C81" s="326"/>
      <c r="D81" s="326"/>
      <c r="E81" s="326"/>
      <c r="F81" s="326"/>
      <c r="G81" s="326"/>
      <c r="H81" s="326"/>
      <c r="I81" s="326"/>
      <c r="J81" s="326"/>
      <c r="K81" s="326"/>
      <c r="L81" s="326"/>
      <c r="M81" s="299"/>
    </row>
    <row r="82" spans="1:13" s="353" customFormat="1" ht="15.6" x14ac:dyDescent="0.3">
      <c r="A82" s="291"/>
      <c r="B82" s="326"/>
      <c r="C82" s="326"/>
      <c r="D82" s="326"/>
      <c r="E82" s="326"/>
      <c r="F82" s="326"/>
      <c r="G82" s="326"/>
      <c r="H82" s="326"/>
      <c r="I82" s="326"/>
      <c r="J82" s="326"/>
      <c r="K82" s="326"/>
      <c r="L82" s="326"/>
      <c r="M82" s="299"/>
    </row>
    <row r="83" spans="1:13" s="353" customFormat="1" ht="17.25" customHeight="1" x14ac:dyDescent="0.3">
      <c r="A83" s="291"/>
      <c r="B83" s="326"/>
      <c r="C83" s="326"/>
      <c r="D83" s="326"/>
      <c r="E83" s="326"/>
      <c r="F83" s="326"/>
      <c r="G83" s="326"/>
      <c r="H83" s="326"/>
      <c r="I83" s="326"/>
      <c r="J83" s="326"/>
      <c r="K83" s="326"/>
      <c r="L83" s="326"/>
      <c r="M83" s="299"/>
    </row>
    <row r="84" spans="1:13" s="353" customFormat="1" ht="17.25" customHeight="1" x14ac:dyDescent="0.3">
      <c r="A84" s="291"/>
      <c r="B84" s="326"/>
      <c r="C84" s="326"/>
      <c r="D84" s="326"/>
      <c r="E84" s="326"/>
      <c r="F84" s="326"/>
      <c r="G84" s="326"/>
      <c r="H84" s="326"/>
      <c r="I84" s="326"/>
      <c r="J84" s="326"/>
      <c r="K84" s="326"/>
      <c r="L84" s="326"/>
      <c r="M84" s="299"/>
    </row>
    <row r="85" spans="1:13" s="353" customFormat="1" ht="15.6" x14ac:dyDescent="0.3">
      <c r="A85" s="291"/>
      <c r="B85" s="326"/>
      <c r="C85" s="326"/>
      <c r="D85" s="326"/>
      <c r="E85" s="326"/>
      <c r="F85" s="326"/>
      <c r="G85" s="326"/>
      <c r="H85" s="326"/>
      <c r="I85" s="326"/>
      <c r="J85" s="326"/>
      <c r="K85" s="326"/>
      <c r="L85" s="326"/>
      <c r="M85" s="299"/>
    </row>
    <row r="86" spans="1:13" ht="15.6" x14ac:dyDescent="0.3">
      <c r="A86" s="299"/>
      <c r="B86" s="299"/>
      <c r="C86" s="299"/>
      <c r="D86" s="299"/>
      <c r="E86" s="299"/>
      <c r="F86" s="299"/>
      <c r="G86" s="299"/>
      <c r="H86" s="299"/>
      <c r="I86" s="299"/>
      <c r="J86" s="299"/>
      <c r="K86" s="299"/>
      <c r="L86" s="299"/>
      <c r="M86" s="299"/>
    </row>
    <row r="87" spans="1:13" s="353" customFormat="1" ht="15.6" x14ac:dyDescent="0.3">
      <c r="A87" s="299"/>
      <c r="B87" s="299"/>
      <c r="C87" s="299"/>
      <c r="D87" s="299"/>
      <c r="E87" s="299"/>
      <c r="F87" s="299"/>
      <c r="G87" s="299"/>
      <c r="H87" s="299"/>
      <c r="I87" s="299"/>
      <c r="J87" s="299"/>
      <c r="K87" s="299"/>
      <c r="L87" s="299"/>
      <c r="M87" s="299"/>
    </row>
    <row r="88" spans="1:13" s="353" customFormat="1" ht="15.6" x14ac:dyDescent="0.3">
      <c r="A88" s="299"/>
      <c r="B88" s="299"/>
      <c r="C88" s="299"/>
      <c r="D88" s="299"/>
      <c r="E88" s="299"/>
      <c r="F88" s="299"/>
      <c r="G88" s="299"/>
      <c r="H88" s="299"/>
      <c r="I88" s="299"/>
      <c r="J88" s="299"/>
      <c r="K88" s="299"/>
      <c r="L88" s="299"/>
      <c r="M88" s="299"/>
    </row>
    <row r="89" spans="1:13" ht="15.6" x14ac:dyDescent="0.3">
      <c r="A89" s="318" t="s">
        <v>133</v>
      </c>
      <c r="B89" s="326"/>
      <c r="C89" s="326"/>
      <c r="D89" s="326"/>
      <c r="E89" s="326"/>
      <c r="F89" s="326"/>
      <c r="G89" s="326"/>
      <c r="H89" s="326"/>
      <c r="I89" s="326"/>
      <c r="J89" s="326"/>
      <c r="K89" s="326"/>
      <c r="L89" s="326"/>
      <c r="M89" s="299"/>
    </row>
    <row r="90" spans="1:13" ht="15.6" x14ac:dyDescent="0.3">
      <c r="A90" s="316" t="s">
        <v>227</v>
      </c>
      <c r="B90" s="326"/>
      <c r="C90" s="326"/>
      <c r="D90" s="326"/>
      <c r="E90" s="326"/>
      <c r="F90" s="326"/>
      <c r="G90" s="326"/>
      <c r="H90" s="326"/>
      <c r="I90" s="326"/>
      <c r="J90" s="326"/>
      <c r="K90" s="326"/>
      <c r="L90" s="326"/>
      <c r="M90" s="299"/>
    </row>
    <row r="91" spans="1:13" ht="15.6" x14ac:dyDescent="0.3">
      <c r="A91" s="316" t="s">
        <v>50</v>
      </c>
      <c r="B91" s="326"/>
      <c r="C91" s="326"/>
      <c r="D91" s="326"/>
      <c r="E91" s="326"/>
      <c r="F91" s="326"/>
      <c r="G91" s="326"/>
      <c r="H91" s="326"/>
      <c r="I91" s="326"/>
      <c r="J91" s="326"/>
      <c r="K91" s="326"/>
      <c r="L91" s="326"/>
      <c r="M91" s="299"/>
    </row>
    <row r="92" spans="1:13" ht="15.6" x14ac:dyDescent="0.3">
      <c r="A92" s="316"/>
      <c r="B92" s="326"/>
      <c r="C92" s="326"/>
      <c r="D92" s="326"/>
      <c r="E92" s="326"/>
      <c r="F92" s="326"/>
      <c r="G92" s="326"/>
      <c r="H92" s="326"/>
      <c r="I92" s="326"/>
      <c r="J92" s="326"/>
      <c r="K92" s="326"/>
      <c r="L92" s="326"/>
      <c r="M92" s="299"/>
    </row>
    <row r="93" spans="1:13" ht="15.6" x14ac:dyDescent="0.3">
      <c r="A93" s="316"/>
      <c r="B93" s="326"/>
      <c r="C93" s="326"/>
      <c r="D93" s="326"/>
      <c r="E93" s="326"/>
      <c r="F93" s="326"/>
      <c r="G93" s="326"/>
      <c r="H93" s="326"/>
      <c r="I93" s="326"/>
      <c r="J93" s="326"/>
      <c r="K93" s="326"/>
      <c r="L93" s="326"/>
      <c r="M93" s="299"/>
    </row>
    <row r="94" spans="1:13" ht="15.6" x14ac:dyDescent="0.3">
      <c r="A94" s="316"/>
      <c r="B94" s="326"/>
      <c r="C94" s="326"/>
      <c r="D94" s="326"/>
      <c r="E94" s="326"/>
      <c r="F94" s="326"/>
      <c r="G94" s="326"/>
      <c r="H94" s="326"/>
      <c r="I94" s="326"/>
      <c r="J94" s="326"/>
      <c r="K94" s="326"/>
      <c r="L94" s="326"/>
      <c r="M94" s="299"/>
    </row>
    <row r="95" spans="1:13" ht="15.6" x14ac:dyDescent="0.3">
      <c r="A95" s="316"/>
      <c r="B95" s="326"/>
      <c r="C95" s="326"/>
      <c r="D95" s="326"/>
      <c r="E95" s="326"/>
      <c r="F95" s="326"/>
      <c r="G95" s="326"/>
      <c r="H95" s="326"/>
      <c r="I95" s="326"/>
      <c r="J95" s="326"/>
      <c r="K95" s="326"/>
      <c r="L95" s="326"/>
      <c r="M95" s="299"/>
    </row>
    <row r="96" spans="1:13" ht="15.6" x14ac:dyDescent="0.3">
      <c r="A96" s="316"/>
      <c r="B96" s="326"/>
      <c r="C96" s="326"/>
      <c r="D96" s="326"/>
      <c r="E96" s="326"/>
      <c r="F96" s="326"/>
      <c r="G96" s="326"/>
      <c r="H96" s="326"/>
      <c r="I96" s="326"/>
      <c r="J96" s="326"/>
      <c r="K96" s="326"/>
      <c r="L96" s="326"/>
      <c r="M96" s="299"/>
    </row>
    <row r="97" spans="1:13" ht="15.6" x14ac:dyDescent="0.3">
      <c r="A97" s="316"/>
      <c r="B97" s="326"/>
      <c r="C97" s="326"/>
      <c r="D97" s="326"/>
      <c r="E97" s="326"/>
      <c r="F97" s="326"/>
      <c r="G97" s="326"/>
      <c r="H97" s="326"/>
      <c r="I97" s="326"/>
      <c r="J97" s="326"/>
      <c r="K97" s="326"/>
      <c r="L97" s="326"/>
      <c r="M97" s="299"/>
    </row>
    <row r="98" spans="1:13" ht="15.6" x14ac:dyDescent="0.3">
      <c r="A98" s="316"/>
      <c r="B98" s="326"/>
      <c r="C98" s="326"/>
      <c r="D98" s="326"/>
      <c r="E98" s="326"/>
      <c r="F98" s="326"/>
      <c r="G98" s="326"/>
      <c r="H98" s="326"/>
      <c r="I98" s="326"/>
      <c r="J98" s="326"/>
      <c r="K98" s="326"/>
      <c r="L98" s="326"/>
      <c r="M98" s="299"/>
    </row>
    <row r="99" spans="1:13" ht="15.6" x14ac:dyDescent="0.3">
      <c r="A99" s="316" t="s">
        <v>54</v>
      </c>
      <c r="B99" s="326"/>
      <c r="C99" s="326"/>
      <c r="D99" s="326"/>
      <c r="E99" s="326"/>
      <c r="F99" s="326"/>
      <c r="G99" s="326"/>
      <c r="H99" s="326"/>
      <c r="I99" s="326"/>
      <c r="J99" s="326"/>
      <c r="K99" s="326"/>
      <c r="L99" s="326"/>
      <c r="M99" s="299"/>
    </row>
    <row r="100" spans="1:13" ht="15.6" x14ac:dyDescent="0.3">
      <c r="A100" s="316" t="s">
        <v>53</v>
      </c>
      <c r="B100" s="326"/>
      <c r="C100" s="326"/>
      <c r="D100" s="326"/>
      <c r="E100" s="326"/>
      <c r="F100" s="326"/>
      <c r="G100" s="326"/>
      <c r="H100" s="326"/>
      <c r="I100" s="326"/>
      <c r="J100" s="326"/>
      <c r="K100" s="326"/>
      <c r="L100" s="326"/>
      <c r="M100" s="299"/>
    </row>
    <row r="101" spans="1:13" ht="15.6" x14ac:dyDescent="0.3">
      <c r="A101" s="316"/>
      <c r="B101" s="326"/>
      <c r="C101" s="326"/>
      <c r="D101" s="326"/>
      <c r="E101" s="326"/>
      <c r="F101" s="326"/>
      <c r="G101" s="326"/>
      <c r="H101" s="326"/>
      <c r="I101" s="326"/>
      <c r="J101" s="326"/>
      <c r="K101" s="326"/>
      <c r="L101" s="326"/>
      <c r="M101" s="299"/>
    </row>
    <row r="102" spans="1:13" ht="15.6" x14ac:dyDescent="0.3">
      <c r="A102" s="316"/>
      <c r="B102" s="326"/>
      <c r="C102" s="326"/>
      <c r="D102" s="326"/>
      <c r="E102" s="326"/>
      <c r="F102" s="326"/>
      <c r="G102" s="326"/>
      <c r="H102" s="326"/>
      <c r="I102" s="326"/>
      <c r="J102" s="326"/>
      <c r="K102" s="326"/>
      <c r="L102" s="326"/>
      <c r="M102" s="299"/>
    </row>
    <row r="103" spans="1:13" ht="15.6" x14ac:dyDescent="0.3">
      <c r="A103" s="316"/>
      <c r="B103" s="326"/>
      <c r="C103" s="326"/>
      <c r="D103" s="326"/>
      <c r="E103" s="326"/>
      <c r="F103" s="326"/>
      <c r="G103" s="326"/>
      <c r="H103" s="326"/>
      <c r="I103" s="326"/>
      <c r="J103" s="326"/>
      <c r="K103" s="326"/>
      <c r="L103" s="326"/>
      <c r="M103" s="299"/>
    </row>
    <row r="104" spans="1:13" ht="15.6" x14ac:dyDescent="0.3">
      <c r="A104" s="316"/>
      <c r="B104" s="326"/>
      <c r="C104" s="326"/>
      <c r="D104" s="326"/>
      <c r="E104" s="326"/>
      <c r="F104" s="326"/>
      <c r="G104" s="326"/>
      <c r="H104" s="326"/>
      <c r="I104" s="326"/>
      <c r="J104" s="326"/>
      <c r="K104" s="326"/>
      <c r="L104" s="326"/>
      <c r="M104" s="299"/>
    </row>
    <row r="105" spans="1:13" ht="15.6" x14ac:dyDescent="0.3">
      <c r="A105" s="316"/>
      <c r="B105" s="326"/>
      <c r="C105" s="326"/>
      <c r="D105" s="326"/>
      <c r="E105" s="326"/>
      <c r="F105" s="326"/>
      <c r="G105" s="326"/>
      <c r="H105" s="326"/>
      <c r="I105" s="326"/>
      <c r="J105" s="326"/>
      <c r="K105" s="326"/>
      <c r="L105" s="326"/>
      <c r="M105" s="299"/>
    </row>
    <row r="106" spans="1:13" ht="15.6" x14ac:dyDescent="0.3">
      <c r="A106" s="316"/>
      <c r="B106" s="326"/>
      <c r="C106" s="326"/>
      <c r="D106" s="326"/>
      <c r="E106" s="326"/>
      <c r="F106" s="326"/>
      <c r="G106" s="326"/>
      <c r="H106" s="326"/>
      <c r="I106" s="326"/>
      <c r="J106" s="326"/>
      <c r="K106" s="326"/>
      <c r="L106" s="326"/>
      <c r="M106" s="299"/>
    </row>
    <row r="107" spans="1:13" ht="15.6" x14ac:dyDescent="0.3">
      <c r="A107" s="316"/>
      <c r="B107" s="326"/>
      <c r="C107" s="326"/>
      <c r="D107" s="326"/>
      <c r="E107" s="326"/>
      <c r="F107" s="326"/>
      <c r="G107" s="326"/>
      <c r="H107" s="326"/>
      <c r="I107" s="326"/>
      <c r="J107" s="326"/>
      <c r="K107" s="326"/>
      <c r="L107" s="326"/>
      <c r="M107" s="299"/>
    </row>
    <row r="108" spans="1:13" ht="15.6" x14ac:dyDescent="0.3">
      <c r="A108" s="316"/>
      <c r="B108" s="326"/>
      <c r="C108" s="326"/>
      <c r="D108" s="326"/>
      <c r="E108" s="326"/>
      <c r="F108" s="326"/>
      <c r="G108" s="326"/>
      <c r="H108" s="326"/>
      <c r="I108" s="326"/>
      <c r="J108" s="326"/>
      <c r="K108" s="326"/>
      <c r="L108" s="326"/>
      <c r="M108" s="299"/>
    </row>
    <row r="109" spans="1:13" ht="15.6" x14ac:dyDescent="0.3">
      <c r="A109" s="316"/>
      <c r="B109" s="326"/>
      <c r="C109" s="326"/>
      <c r="D109" s="326"/>
      <c r="E109" s="326"/>
      <c r="F109" s="326"/>
      <c r="G109" s="326"/>
      <c r="H109" s="326"/>
      <c r="I109" s="326"/>
      <c r="J109" s="326"/>
      <c r="K109" s="326"/>
      <c r="L109" s="326"/>
      <c r="M109" s="299"/>
    </row>
    <row r="110" spans="1:13" ht="15.6" x14ac:dyDescent="0.3">
      <c r="A110" s="316"/>
      <c r="B110" s="326"/>
      <c r="C110" s="326"/>
      <c r="D110" s="326"/>
      <c r="E110" s="326"/>
      <c r="F110" s="326"/>
      <c r="G110" s="326"/>
      <c r="H110" s="326"/>
      <c r="I110" s="326"/>
      <c r="J110" s="326"/>
      <c r="K110" s="326"/>
      <c r="L110" s="326"/>
      <c r="M110" s="299"/>
    </row>
    <row r="111" spans="1:13" ht="15.6" x14ac:dyDescent="0.3">
      <c r="A111" s="316"/>
      <c r="B111" s="326"/>
      <c r="C111" s="326"/>
      <c r="D111" s="326"/>
      <c r="E111" s="326"/>
      <c r="F111" s="326"/>
      <c r="G111" s="326"/>
      <c r="H111" s="326"/>
      <c r="I111" s="326"/>
      <c r="J111" s="326"/>
      <c r="K111" s="326"/>
      <c r="L111" s="326"/>
      <c r="M111" s="299"/>
    </row>
    <row r="112" spans="1:13" ht="15.6" x14ac:dyDescent="0.3">
      <c r="A112" s="316"/>
      <c r="B112" s="326"/>
      <c r="C112" s="326"/>
      <c r="D112" s="326"/>
      <c r="E112" s="326"/>
      <c r="F112" s="326"/>
      <c r="G112" s="326"/>
      <c r="H112" s="326"/>
      <c r="I112" s="326"/>
      <c r="J112" s="326"/>
      <c r="K112" s="326"/>
      <c r="L112" s="326"/>
      <c r="M112" s="299"/>
    </row>
    <row r="113" spans="1:13" ht="15.6" x14ac:dyDescent="0.3">
      <c r="A113" s="306"/>
      <c r="B113" s="319"/>
      <c r="C113" s="326"/>
      <c r="D113" s="326"/>
      <c r="E113" s="326"/>
      <c r="F113" s="326"/>
      <c r="G113" s="326"/>
      <c r="H113" s="326"/>
      <c r="I113" s="326"/>
      <c r="J113" s="326"/>
      <c r="K113" s="326"/>
      <c r="L113" s="326"/>
      <c r="M113" s="299"/>
    </row>
    <row r="114" spans="1:13" ht="15.6" x14ac:dyDescent="0.3">
      <c r="A114" s="306"/>
      <c r="B114" s="319"/>
      <c r="C114" s="326"/>
      <c r="D114" s="326"/>
      <c r="E114" s="326"/>
      <c r="F114" s="326"/>
      <c r="G114" s="326"/>
      <c r="H114" s="326"/>
      <c r="I114" s="326"/>
      <c r="J114" s="326"/>
      <c r="K114" s="326"/>
      <c r="L114" s="326"/>
      <c r="M114" s="299"/>
    </row>
    <row r="115" spans="1:13" ht="15.6" x14ac:dyDescent="0.3">
      <c r="A115" s="306"/>
      <c r="B115" s="319"/>
      <c r="C115" s="326"/>
      <c r="D115" s="326"/>
      <c r="E115" s="326"/>
      <c r="F115" s="326"/>
      <c r="G115" s="326"/>
      <c r="H115" s="326"/>
      <c r="I115" s="326"/>
      <c r="J115" s="326"/>
      <c r="K115" s="326"/>
      <c r="L115" s="326"/>
      <c r="M115" s="299"/>
    </row>
    <row r="116" spans="1:13" ht="15.6" x14ac:dyDescent="0.3">
      <c r="A116" s="306"/>
      <c r="B116" s="319"/>
      <c r="C116" s="326"/>
      <c r="D116" s="326"/>
      <c r="E116" s="326"/>
      <c r="F116" s="326"/>
      <c r="G116" s="326"/>
      <c r="H116" s="326"/>
      <c r="I116" s="326"/>
      <c r="J116" s="326"/>
      <c r="K116" s="326"/>
      <c r="L116" s="326"/>
      <c r="M116" s="299"/>
    </row>
    <row r="117" spans="1:13" ht="15.6" x14ac:dyDescent="0.3">
      <c r="A117" s="306"/>
      <c r="B117" s="319"/>
      <c r="C117" s="326"/>
      <c r="D117" s="326"/>
      <c r="E117" s="326"/>
      <c r="F117" s="326"/>
      <c r="G117" s="326"/>
      <c r="H117" s="326"/>
      <c r="I117" s="326"/>
      <c r="J117" s="326"/>
      <c r="K117" s="326"/>
      <c r="L117" s="326"/>
      <c r="M117" s="299"/>
    </row>
    <row r="118" spans="1:13" ht="15.6" x14ac:dyDescent="0.3">
      <c r="A118" s="306"/>
      <c r="B118" s="319"/>
      <c r="C118" s="326"/>
      <c r="D118" s="326"/>
      <c r="E118" s="326"/>
      <c r="F118" s="326"/>
      <c r="G118" s="326"/>
      <c r="H118" s="326"/>
      <c r="I118" s="326"/>
      <c r="J118" s="326"/>
      <c r="K118" s="326"/>
      <c r="L118" s="326"/>
      <c r="M118" s="299"/>
    </row>
    <row r="119" spans="1:13" ht="15.6" x14ac:dyDescent="0.3">
      <c r="A119" s="306"/>
      <c r="B119" s="319"/>
      <c r="C119" s="326"/>
      <c r="D119" s="326"/>
      <c r="E119" s="326"/>
      <c r="F119" s="326"/>
      <c r="G119" s="326"/>
      <c r="H119" s="326"/>
      <c r="I119" s="326"/>
      <c r="J119" s="326"/>
      <c r="K119" s="326"/>
      <c r="L119" s="326"/>
      <c r="M119" s="299"/>
    </row>
    <row r="120" spans="1:13" ht="6.6" customHeight="1" x14ac:dyDescent="0.3">
      <c r="A120" s="326"/>
      <c r="B120" s="326"/>
      <c r="C120" s="326"/>
      <c r="D120" s="326"/>
      <c r="E120" s="326"/>
      <c r="F120" s="326"/>
      <c r="G120" s="326"/>
      <c r="H120" s="326"/>
      <c r="I120" s="326"/>
      <c r="J120" s="326"/>
      <c r="K120" s="326"/>
      <c r="L120" s="326"/>
      <c r="M120" s="299"/>
    </row>
    <row r="121" spans="1:13" ht="15.6" x14ac:dyDescent="0.3">
      <c r="A121" s="301" t="s">
        <v>120</v>
      </c>
      <c r="B121" s="326"/>
      <c r="C121" s="326"/>
      <c r="D121" s="326"/>
      <c r="E121" s="326"/>
      <c r="F121" s="326"/>
      <c r="G121" s="326"/>
      <c r="H121" s="326"/>
      <c r="I121" s="326"/>
      <c r="J121" s="326"/>
      <c r="K121" s="326"/>
      <c r="L121" s="326"/>
      <c r="M121" s="299"/>
    </row>
    <row r="122" spans="1:13" ht="15.6" x14ac:dyDescent="0.3">
      <c r="A122" s="291" t="s">
        <v>125</v>
      </c>
      <c r="B122" s="326"/>
      <c r="C122" s="326"/>
      <c r="D122" s="326"/>
      <c r="E122" s="326"/>
      <c r="F122" s="326"/>
      <c r="G122" s="326"/>
      <c r="H122" s="326"/>
      <c r="I122" s="326"/>
      <c r="J122" s="326"/>
      <c r="K122" s="326"/>
      <c r="L122" s="326"/>
      <c r="M122" s="299"/>
    </row>
    <row r="123" spans="1:13" ht="15.6" x14ac:dyDescent="0.3">
      <c r="A123" s="326" t="s">
        <v>126</v>
      </c>
      <c r="B123" s="326"/>
      <c r="C123" s="326"/>
      <c r="D123" s="326"/>
      <c r="E123" s="326"/>
      <c r="F123" s="326"/>
      <c r="G123" s="326"/>
      <c r="H123" s="326"/>
      <c r="I123" s="326"/>
      <c r="J123" s="326"/>
      <c r="K123" s="326"/>
      <c r="L123" s="326"/>
      <c r="M123" s="299"/>
    </row>
    <row r="124" spans="1:13" ht="15.6" x14ac:dyDescent="0.3">
      <c r="A124" s="326" t="s">
        <v>127</v>
      </c>
      <c r="B124" s="326"/>
      <c r="C124" s="326"/>
      <c r="D124" s="326"/>
      <c r="E124" s="326"/>
      <c r="F124" s="326"/>
      <c r="G124" s="326"/>
      <c r="H124" s="326"/>
      <c r="I124" s="326"/>
      <c r="J124" s="326"/>
      <c r="K124" s="326"/>
      <c r="L124" s="326"/>
      <c r="M124" s="299"/>
    </row>
    <row r="125" spans="1:13" ht="15.6" x14ac:dyDescent="0.3">
      <c r="A125" s="326" t="s">
        <v>128</v>
      </c>
      <c r="B125" s="326"/>
      <c r="C125" s="326"/>
      <c r="D125" s="326"/>
      <c r="E125" s="326"/>
      <c r="F125" s="326"/>
      <c r="G125" s="326"/>
      <c r="H125" s="326"/>
      <c r="I125" s="326"/>
      <c r="J125" s="326"/>
      <c r="K125" s="326"/>
      <c r="L125" s="326"/>
      <c r="M125" s="299"/>
    </row>
    <row r="126" spans="1:13" ht="15.6" x14ac:dyDescent="0.3">
      <c r="A126" s="326" t="s">
        <v>229</v>
      </c>
      <c r="B126" s="326"/>
      <c r="C126" s="326"/>
      <c r="D126" s="326"/>
      <c r="E126" s="326"/>
      <c r="F126" s="326"/>
      <c r="G126" s="326"/>
      <c r="H126" s="326"/>
      <c r="I126" s="326"/>
      <c r="J126" s="326"/>
      <c r="K126" s="326"/>
      <c r="L126" s="326"/>
      <c r="M126" s="299"/>
    </row>
    <row r="127" spans="1:13" ht="15.6" x14ac:dyDescent="0.3">
      <c r="A127" s="299"/>
      <c r="B127" s="299"/>
      <c r="C127" s="299"/>
      <c r="D127" s="299"/>
      <c r="E127" s="299"/>
      <c r="F127" s="299"/>
      <c r="G127" s="299"/>
      <c r="H127" s="299"/>
      <c r="I127" s="299"/>
      <c r="J127" s="299"/>
      <c r="K127" s="299"/>
      <c r="L127" s="299"/>
      <c r="M127" s="299"/>
    </row>
    <row r="128" spans="1:13" ht="15.6" x14ac:dyDescent="0.3">
      <c r="A128" s="299"/>
      <c r="B128" s="299"/>
      <c r="C128" s="299"/>
      <c r="D128" s="299"/>
      <c r="E128" s="299"/>
      <c r="F128" s="299"/>
      <c r="G128" s="299"/>
      <c r="H128" s="299"/>
      <c r="I128" s="299"/>
      <c r="J128" s="299"/>
      <c r="K128" s="299"/>
      <c r="L128" s="299"/>
      <c r="M128" s="299"/>
    </row>
    <row r="129" spans="1:13" ht="15.6" x14ac:dyDescent="0.3">
      <c r="A129" s="299"/>
      <c r="B129" s="299"/>
      <c r="C129" s="299"/>
      <c r="D129" s="299"/>
      <c r="E129" s="299"/>
      <c r="F129" s="299"/>
      <c r="G129" s="299"/>
      <c r="H129" s="299"/>
      <c r="I129" s="299"/>
      <c r="J129" s="299"/>
      <c r="K129" s="299"/>
      <c r="L129" s="299"/>
      <c r="M129" s="299"/>
    </row>
    <row r="130" spans="1:13" ht="15.6" x14ac:dyDescent="0.3">
      <c r="A130" s="299"/>
      <c r="B130" s="299"/>
      <c r="C130" s="299"/>
      <c r="D130" s="299"/>
      <c r="E130" s="299"/>
      <c r="F130" s="299"/>
      <c r="G130" s="299"/>
      <c r="H130" s="299"/>
      <c r="I130" s="299"/>
      <c r="J130" s="299"/>
      <c r="K130" s="299"/>
      <c r="L130" s="299"/>
      <c r="M130" s="299"/>
    </row>
  </sheetData>
  <sheetProtection password="CC12" sheet="1" objects="1" scenarios="1"/>
  <mergeCells count="1">
    <mergeCell ref="A1:M1"/>
  </mergeCells>
  <pageMargins left="0.7" right="0.7" top="0.55035714285714288" bottom="0.75" header="0.3" footer="0.3"/>
  <pageSetup scale="69" fitToHeight="0" orientation="portrait" r:id="rId1"/>
  <headerFooter>
    <oddHeader>&amp;C&amp;"-,Bold"&amp;14Fee Stabilization Funding Application Instructions - Child Care Centre &amp; Home Visitors (2018)</oddHeader>
    <oddFooter>&amp;CPage &amp;P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42"/>
  <sheetViews>
    <sheetView showGridLines="0" topLeftCell="B1" zoomScale="80" zoomScaleNormal="80" workbookViewId="0">
      <selection activeCell="C21" sqref="C21:K21"/>
    </sheetView>
  </sheetViews>
  <sheetFormatPr defaultColWidth="9.109375" defaultRowHeight="14.4" x14ac:dyDescent="0.3"/>
  <cols>
    <col min="1" max="1" width="8" style="431" hidden="1" customWidth="1"/>
    <col min="2" max="2" width="2.44140625" style="431" customWidth="1"/>
    <col min="3" max="3" width="3.33203125" style="424" customWidth="1"/>
    <col min="4" max="4" width="21.88671875" style="424" bestFit="1" customWidth="1"/>
    <col min="5" max="5" width="11.6640625" style="424" customWidth="1"/>
    <col min="6" max="6" width="29.33203125" style="424" customWidth="1"/>
    <col min="7" max="9" width="20.33203125" style="424" customWidth="1"/>
    <col min="10" max="10" width="16.6640625" style="424" customWidth="1"/>
    <col min="11" max="11" width="26.5546875" style="424" customWidth="1"/>
    <col min="12" max="12" width="3" style="424" customWidth="1"/>
    <col min="13" max="16384" width="9.109375" style="424"/>
  </cols>
  <sheetData>
    <row r="1" spans="1:13" ht="20.25" x14ac:dyDescent="0.25">
      <c r="A1" s="354"/>
      <c r="B1" s="400"/>
      <c r="C1" s="401" t="s">
        <v>190</v>
      </c>
      <c r="D1" s="402"/>
      <c r="E1" s="402"/>
      <c r="F1" s="403"/>
      <c r="G1" s="421"/>
      <c r="H1" s="402"/>
      <c r="I1" s="402"/>
      <c r="J1" s="402"/>
      <c r="K1" s="404"/>
      <c r="L1" s="422"/>
      <c r="M1" s="423"/>
    </row>
    <row r="2" spans="1:13" ht="15" x14ac:dyDescent="0.25">
      <c r="A2" s="354"/>
      <c r="B2" s="405"/>
      <c r="C2" s="406"/>
      <c r="D2" s="406"/>
      <c r="E2" s="406"/>
      <c r="F2" s="407"/>
      <c r="G2" s="408"/>
      <c r="H2" s="406"/>
      <c r="I2" s="406"/>
      <c r="J2" s="406"/>
      <c r="K2" s="407"/>
      <c r="L2" s="425"/>
      <c r="M2" s="423"/>
    </row>
    <row r="3" spans="1:13" ht="15" x14ac:dyDescent="0.25">
      <c r="A3" s="354"/>
      <c r="B3" s="405"/>
      <c r="C3" s="426" t="str">
        <f>IF('Wage Enhancement Template'!C4=0,"",'Wage Enhancement Template'!C4)</f>
        <v/>
      </c>
      <c r="D3" s="421" t="str">
        <f>IF('Wage Enhancement Template'!D4=0,"",'Wage Enhancement Template'!D4)</f>
        <v/>
      </c>
      <c r="E3" s="421" t="str">
        <f>IF('Wage Enhancement Template'!E4=0,"",'Wage Enhancement Template'!E4)</f>
        <v/>
      </c>
      <c r="F3" s="421" t="str">
        <f>IF('Wage Enhancement Template'!F4=0,"",'Wage Enhancement Template'!F4)</f>
        <v/>
      </c>
      <c r="G3" s="421" t="str">
        <f>IF('Wage Enhancement Template'!G4=0,"",'Wage Enhancement Template'!G4)</f>
        <v/>
      </c>
      <c r="H3" s="421" t="str">
        <f>IF('Wage Enhancement Template'!H4=0,"",'Wage Enhancement Template'!H4)</f>
        <v/>
      </c>
      <c r="I3" s="421" t="str">
        <f>IF('Wage Enhancement Template'!I4=0,"",'Wage Enhancement Template'!I4)</f>
        <v/>
      </c>
      <c r="J3" s="421" t="str">
        <f>IF('Wage Enhancement Template'!J4=0,"",'Wage Enhancement Template'!J4)</f>
        <v/>
      </c>
      <c r="K3" s="422" t="str">
        <f>IF('Wage Enhancement Template'!K4=0,"",'Wage Enhancement Template'!K4)</f>
        <v/>
      </c>
      <c r="L3" s="409"/>
      <c r="M3" s="384"/>
    </row>
    <row r="4" spans="1:13" ht="15.75" x14ac:dyDescent="0.25">
      <c r="A4" s="354"/>
      <c r="B4" s="405"/>
      <c r="C4" s="427" t="str">
        <f>IF('Wage Enhancement Template'!C5=0,"",'Wage Enhancement Template'!C5)</f>
        <v/>
      </c>
      <c r="D4" s="465" t="str">
        <f>IF('Wage Enhancement Template'!D5=0,"",'Wage Enhancement Template'!D5)</f>
        <v>CHILD CARE CENTRE / AGENCY INFORMATION</v>
      </c>
      <c r="E4" s="465"/>
      <c r="F4" s="465"/>
      <c r="G4" s="423" t="str">
        <f>IF('Wage Enhancement Template'!G5=0,"",'Wage Enhancement Template'!G5)</f>
        <v/>
      </c>
      <c r="H4" s="423" t="str">
        <f>IF('Wage Enhancement Template'!H5=0,"",'Wage Enhancement Template'!H5)</f>
        <v/>
      </c>
      <c r="I4" s="423" t="str">
        <f>IF('Wage Enhancement Template'!I5=0,"",'Wage Enhancement Template'!I5)</f>
        <v/>
      </c>
      <c r="J4" s="423" t="str">
        <f>IF('Wage Enhancement Template'!J5=0,"",'Wage Enhancement Template'!J5)</f>
        <v/>
      </c>
      <c r="K4" s="425" t="str">
        <f>IF('Wage Enhancement Template'!K5=0,"",'Wage Enhancement Template'!K5)</f>
        <v/>
      </c>
      <c r="L4" s="9"/>
      <c r="M4" s="8"/>
    </row>
    <row r="5" spans="1:13" ht="15.75" customHeight="1" x14ac:dyDescent="0.25">
      <c r="A5" s="354"/>
      <c r="B5" s="405"/>
      <c r="C5" s="427" t="str">
        <f>IF('Wage Enhancement Template'!C6=0,"",'Wage Enhancement Template'!C6)</f>
        <v/>
      </c>
      <c r="D5" s="469" t="str">
        <f>IF('Wage Enhancement Template'!D6=0,"",'Wage Enhancement Template'!D6)</f>
        <v>Child Care Centre / Agency Name:</v>
      </c>
      <c r="E5" s="469"/>
      <c r="F5" s="469"/>
      <c r="G5" s="468" t="str">
        <f>IF('Wage Enhancement Template'!I6=0,"",'Wage Enhancement Template'!I6)</f>
        <v/>
      </c>
      <c r="H5" s="468"/>
      <c r="I5" s="468"/>
      <c r="J5" s="423" t="str">
        <f>IF('Wage Enhancement Template'!J6=0,"",'Wage Enhancement Template'!J6)</f>
        <v/>
      </c>
      <c r="K5" s="425" t="str">
        <f>IF('Wage Enhancement Template'!K6=0,"",'Wage Enhancement Template'!K6)</f>
        <v/>
      </c>
      <c r="L5" s="410"/>
      <c r="M5" s="13"/>
    </row>
    <row r="6" spans="1:13" ht="15.75" customHeight="1" x14ac:dyDescent="0.25">
      <c r="A6" s="354"/>
      <c r="B6" s="405"/>
      <c r="C6" s="427" t="str">
        <f>IF('Wage Enhancement Template'!C7=0,"",'Wage Enhancement Template'!C7)</f>
        <v/>
      </c>
      <c r="D6" s="469" t="str">
        <f>IF('Wage Enhancement Template'!D7=0,"",'Wage Enhancement Template'!D7)</f>
        <v>Operator Name:</v>
      </c>
      <c r="E6" s="469"/>
      <c r="F6" s="469"/>
      <c r="G6" s="467" t="str">
        <f>IF('Wage Enhancement Template'!I7=0,"",'Wage Enhancement Template'!I7)</f>
        <v/>
      </c>
      <c r="H6" s="467"/>
      <c r="I6" s="467"/>
      <c r="J6" s="423" t="str">
        <f>IF('Wage Enhancement Template'!J7=0,"",'Wage Enhancement Template'!J7)</f>
        <v/>
      </c>
      <c r="K6" s="425" t="str">
        <f>IF('Wage Enhancement Template'!K7=0,"",'Wage Enhancement Template'!K7)</f>
        <v/>
      </c>
      <c r="L6" s="410"/>
      <c r="M6" s="13"/>
    </row>
    <row r="7" spans="1:13" ht="15.75" customHeight="1" x14ac:dyDescent="0.25">
      <c r="A7" s="354"/>
      <c r="B7" s="405"/>
      <c r="C7" s="427" t="str">
        <f>IF('Wage Enhancement Template'!C8=0,"",'Wage Enhancement Template'!C8)</f>
        <v/>
      </c>
      <c r="D7" s="469" t="str">
        <f>IF('Wage Enhancement Template'!D8=0,"",'Wage Enhancement Template'!D8)</f>
        <v>Licence Number</v>
      </c>
      <c r="E7" s="469"/>
      <c r="F7" s="469"/>
      <c r="G7" s="467" t="str">
        <f>IF('Wage Enhancement Template'!I8=0,"",'Wage Enhancement Template'!I8)</f>
        <v/>
      </c>
      <c r="H7" s="467"/>
      <c r="I7" s="467"/>
      <c r="J7" s="423" t="str">
        <f>IF('Wage Enhancement Template'!J8=0,"",'Wage Enhancement Template'!J8)</f>
        <v/>
      </c>
      <c r="K7" s="425" t="str">
        <f>IF('Wage Enhancement Template'!K8=0,"",'Wage Enhancement Template'!K8)</f>
        <v/>
      </c>
      <c r="L7" s="410"/>
      <c r="M7" s="13"/>
    </row>
    <row r="8" spans="1:13" ht="15.75" customHeight="1" x14ac:dyDescent="0.25">
      <c r="A8" s="354"/>
      <c r="B8" s="405"/>
      <c r="C8" s="427" t="str">
        <f>IF('Wage Enhancement Template'!C9=0,"",'Wage Enhancement Template'!C9)</f>
        <v/>
      </c>
      <c r="D8" s="469" t="str">
        <f>IF('Wage Enhancement Template'!D9=0,"",'Wage Enhancement Template'!D9)</f>
        <v>Auspice Type:</v>
      </c>
      <c r="E8" s="469"/>
      <c r="F8" s="469"/>
      <c r="G8" s="467" t="str">
        <f>IF('Wage Enhancement Template'!I9=0,"",'Wage Enhancement Template'!I9)</f>
        <v/>
      </c>
      <c r="H8" s="467"/>
      <c r="I8" s="467"/>
      <c r="J8" s="423" t="str">
        <f>IF('Wage Enhancement Template'!J9=0,"",'Wage Enhancement Template'!J9)</f>
        <v/>
      </c>
      <c r="K8" s="425" t="str">
        <f>IF('Wage Enhancement Template'!K9=0,"",'Wage Enhancement Template'!K9)</f>
        <v/>
      </c>
      <c r="L8" s="410"/>
      <c r="M8" s="13"/>
    </row>
    <row r="9" spans="1:13" ht="15.75" x14ac:dyDescent="0.25">
      <c r="A9" s="354"/>
      <c r="B9" s="405"/>
      <c r="C9" s="427" t="str">
        <f>IF('Wage Enhancement Template'!C10=0,"",'Wage Enhancement Template'!C10)</f>
        <v/>
      </c>
      <c r="D9" s="470" t="str">
        <f>IF('Wage Enhancement Template'!D10=0,"",'Wage Enhancement Template'!D10)</f>
        <v>Centre / Agency Mailing Address:</v>
      </c>
      <c r="E9" s="470"/>
      <c r="F9" s="470"/>
      <c r="G9" s="467" t="str">
        <f>IF('Wage Enhancement Template'!I10=0,"",'Wage Enhancement Template'!I10)</f>
        <v/>
      </c>
      <c r="H9" s="467"/>
      <c r="I9" s="467"/>
      <c r="J9" s="423" t="str">
        <f>IF('Wage Enhancement Template'!J10=0,"",'Wage Enhancement Template'!J10)</f>
        <v/>
      </c>
      <c r="K9" s="425" t="str">
        <f>IF('Wage Enhancement Template'!K10=0,"",'Wage Enhancement Template'!K10)</f>
        <v/>
      </c>
      <c r="L9" s="410"/>
      <c r="M9" s="13"/>
    </row>
    <row r="10" spans="1:13" ht="15.75" customHeight="1" x14ac:dyDescent="0.25">
      <c r="A10" s="354"/>
      <c r="B10" s="405"/>
      <c r="C10" s="427" t="str">
        <f>IF('Wage Enhancement Template'!C11=0,"",'Wage Enhancement Template'!C11)</f>
        <v/>
      </c>
      <c r="D10" s="78" t="str">
        <f>IF('Wage Enhancement Template'!D11=0,"",'Wage Enhancement Template'!D11)</f>
        <v/>
      </c>
      <c r="E10" s="78" t="str">
        <f>IF('Wage Enhancement Template'!E11=0,"",'Wage Enhancement Template'!E11)</f>
        <v/>
      </c>
      <c r="F10" s="78" t="str">
        <f>IF('Wage Enhancement Template'!F11=0,"",'Wage Enhancement Template'!F11)</f>
        <v/>
      </c>
      <c r="G10" s="467" t="str">
        <f>IF('Wage Enhancement Template'!I11=0,"",'Wage Enhancement Template'!I11)</f>
        <v/>
      </c>
      <c r="H10" s="467"/>
      <c r="I10" s="467"/>
      <c r="J10" s="423" t="str">
        <f>IF('Wage Enhancement Template'!J11=0,"",'Wage Enhancement Template'!J11)</f>
        <v/>
      </c>
      <c r="K10" s="425" t="str">
        <f>IF('Wage Enhancement Template'!K11=0,"",'Wage Enhancement Template'!K11)</f>
        <v/>
      </c>
      <c r="L10" s="410"/>
      <c r="M10" s="13"/>
    </row>
    <row r="11" spans="1:13" ht="15.75" customHeight="1" x14ac:dyDescent="0.25">
      <c r="A11" s="354"/>
      <c r="B11" s="405"/>
      <c r="C11" s="427" t="str">
        <f>IF('Wage Enhancement Template'!C12=0,"",'Wage Enhancement Template'!C12)</f>
        <v/>
      </c>
      <c r="D11" s="78" t="str">
        <f>IF('Wage Enhancement Template'!D12=0,"",'Wage Enhancement Template'!D12)</f>
        <v/>
      </c>
      <c r="E11" s="78" t="str">
        <f>IF('Wage Enhancement Template'!E12=0,"",'Wage Enhancement Template'!E12)</f>
        <v/>
      </c>
      <c r="F11" s="78" t="str">
        <f>IF('Wage Enhancement Template'!F12=0,"",'Wage Enhancement Template'!F12)</f>
        <v/>
      </c>
      <c r="G11" s="467" t="str">
        <f>IF('Wage Enhancement Template'!I12=0,"",'Wage Enhancement Template'!I12)</f>
        <v/>
      </c>
      <c r="H11" s="467"/>
      <c r="I11" s="467"/>
      <c r="J11" s="423" t="str">
        <f>IF('Wage Enhancement Template'!J12=0,"",'Wage Enhancement Template'!J12)</f>
        <v/>
      </c>
      <c r="K11" s="425" t="str">
        <f>IF('Wage Enhancement Template'!K12=0,"",'Wage Enhancement Template'!K12)</f>
        <v/>
      </c>
      <c r="L11" s="410"/>
      <c r="M11" s="13"/>
    </row>
    <row r="12" spans="1:13" ht="15.75" x14ac:dyDescent="0.25">
      <c r="A12" s="354"/>
      <c r="B12" s="405"/>
      <c r="C12" s="428" t="str">
        <f>IF('Wage Enhancement Template'!C13=0,"",'Wage Enhancement Template'!C13)</f>
        <v/>
      </c>
      <c r="D12" s="385" t="str">
        <f>IF('Wage Enhancement Template'!D13=0,"",'Wage Enhancement Template'!D13)</f>
        <v/>
      </c>
      <c r="E12" s="385" t="str">
        <f>IF('Wage Enhancement Template'!E13=0,"",'Wage Enhancement Template'!E13)</f>
        <v/>
      </c>
      <c r="F12" s="385" t="str">
        <f>IF('Wage Enhancement Template'!F13=0,"",'Wage Enhancement Template'!F13)</f>
        <v/>
      </c>
      <c r="G12" s="446" t="str">
        <f>IF('Wage Enhancement Template'!G13=0,"",'Wage Enhancement Template'!G13)</f>
        <v/>
      </c>
      <c r="H12" s="446" t="str">
        <f>IF('Wage Enhancement Template'!H13=0,"",'Wage Enhancement Template'!H13)</f>
        <v/>
      </c>
      <c r="I12" s="446" t="str">
        <f>IF('Wage Enhancement Template'!I13=0,"",'Wage Enhancement Template'!I13)</f>
        <v/>
      </c>
      <c r="J12" s="429" t="str">
        <f>IF('Wage Enhancement Template'!J13=0,"",'Wage Enhancement Template'!J13)</f>
        <v/>
      </c>
      <c r="K12" s="430" t="str">
        <f>IF('Wage Enhancement Template'!K13=0,"",'Wage Enhancement Template'!K13)</f>
        <v/>
      </c>
      <c r="L12" s="9"/>
      <c r="M12" s="8"/>
    </row>
    <row r="13" spans="1:13" ht="15.75" x14ac:dyDescent="0.25">
      <c r="A13" s="354"/>
      <c r="B13" s="405"/>
      <c r="C13" s="423" t="str">
        <f>IF('Wage Enhancement Template'!C14=0,"",'Wage Enhancement Template'!C14)</f>
        <v/>
      </c>
      <c r="D13" s="78" t="str">
        <f>IF('Wage Enhancement Template'!D14=0,"",'Wage Enhancement Template'!D14)</f>
        <v/>
      </c>
      <c r="E13" s="78" t="str">
        <f>IF('Wage Enhancement Template'!E14=0,"",'Wage Enhancement Template'!E14)</f>
        <v/>
      </c>
      <c r="F13" s="78" t="str">
        <f>IF('Wage Enhancement Template'!F14=0,"",'Wage Enhancement Template'!F14)</f>
        <v/>
      </c>
      <c r="G13" s="447" t="str">
        <f>IF('Wage Enhancement Template'!G14=0,"",'Wage Enhancement Template'!G14)</f>
        <v/>
      </c>
      <c r="H13" s="447" t="str">
        <f>IF('Wage Enhancement Template'!H14=0,"",'Wage Enhancement Template'!H14)</f>
        <v/>
      </c>
      <c r="I13" s="447" t="str">
        <f>IF('Wage Enhancement Template'!I14=0,"",'Wage Enhancement Template'!I14)</f>
        <v/>
      </c>
      <c r="J13" s="423" t="str">
        <f>IF('Wage Enhancement Template'!J14=0,"",'Wage Enhancement Template'!J14)</f>
        <v/>
      </c>
      <c r="K13" s="423" t="str">
        <f>IF('Wage Enhancement Template'!K14=0,"",'Wage Enhancement Template'!K14)</f>
        <v/>
      </c>
      <c r="L13" s="9"/>
      <c r="M13" s="8"/>
    </row>
    <row r="14" spans="1:13" ht="15.75" x14ac:dyDescent="0.25">
      <c r="A14" s="354"/>
      <c r="B14" s="405"/>
      <c r="C14" s="426" t="str">
        <f>IF('Wage Enhancement Template'!C15=0,"",'Wage Enhancement Template'!C15)</f>
        <v/>
      </c>
      <c r="D14" s="386" t="str">
        <f>IF('Wage Enhancement Template'!D15=0,"",'Wage Enhancement Template'!D15)</f>
        <v/>
      </c>
      <c r="E14" s="386" t="str">
        <f>IF('Wage Enhancement Template'!E15=0,"",'Wage Enhancement Template'!E15)</f>
        <v/>
      </c>
      <c r="F14" s="386" t="str">
        <f>IF('Wage Enhancement Template'!F15=0,"",'Wage Enhancement Template'!F15)</f>
        <v/>
      </c>
      <c r="G14" s="448" t="str">
        <f>IF('Wage Enhancement Template'!G15=0,"",'Wage Enhancement Template'!G15)</f>
        <v/>
      </c>
      <c r="H14" s="448" t="str">
        <f>IF('Wage Enhancement Template'!H15=0,"",'Wage Enhancement Template'!H15)</f>
        <v/>
      </c>
      <c r="I14" s="448" t="str">
        <f>IF('Wage Enhancement Template'!I15=0,"",'Wage Enhancement Template'!I15)</f>
        <v/>
      </c>
      <c r="J14" s="421" t="str">
        <f>IF('Wage Enhancement Template'!J15=0,"",'Wage Enhancement Template'!J15)</f>
        <v/>
      </c>
      <c r="K14" s="422" t="str">
        <f>IF('Wage Enhancement Template'!K15=0,"",'Wage Enhancement Template'!K15)</f>
        <v/>
      </c>
      <c r="L14" s="9"/>
      <c r="M14" s="8"/>
    </row>
    <row r="15" spans="1:13" ht="15.75" x14ac:dyDescent="0.25">
      <c r="A15" s="354"/>
      <c r="B15" s="405"/>
      <c r="C15" s="427" t="str">
        <f>IF('Wage Enhancement Template'!C16=0,"",'Wage Enhancement Template'!C16)</f>
        <v/>
      </c>
      <c r="D15" s="466" t="str">
        <f>IF('Wage Enhancement Template'!D16=0,"",'Wage Enhancement Template'!D16)</f>
        <v>CONTACT INFORMATION</v>
      </c>
      <c r="E15" s="466"/>
      <c r="F15" s="466"/>
      <c r="G15" s="447" t="str">
        <f>IF('Wage Enhancement Template'!G16=0,"",'Wage Enhancement Template'!G16)</f>
        <v/>
      </c>
      <c r="H15" s="447" t="str">
        <f>IF('Wage Enhancement Template'!H16=0,"",'Wage Enhancement Template'!H16)</f>
        <v/>
      </c>
      <c r="I15" s="447" t="str">
        <f>IF('Wage Enhancement Template'!I16=0,"",'Wage Enhancement Template'!I16)</f>
        <v/>
      </c>
      <c r="J15" s="423" t="str">
        <f>IF('Wage Enhancement Template'!J16=0,"",'Wage Enhancement Template'!J16)</f>
        <v/>
      </c>
      <c r="K15" s="425" t="str">
        <f>IF('Wage Enhancement Template'!K16=0,"",'Wage Enhancement Template'!K16)</f>
        <v/>
      </c>
      <c r="L15" s="9"/>
      <c r="M15" s="8"/>
    </row>
    <row r="16" spans="1:13" ht="15.75" x14ac:dyDescent="0.25">
      <c r="B16" s="432"/>
      <c r="C16" s="427" t="str">
        <f>IF('Wage Enhancement Template'!C17=0,"",'Wage Enhancement Template'!C17)</f>
        <v/>
      </c>
      <c r="D16" s="387" t="str">
        <f>IF('Wage Enhancement Template'!D17=0,"",'Wage Enhancement Template'!D17)</f>
        <v>Name:</v>
      </c>
      <c r="E16" s="77" t="str">
        <f>IF('Wage Enhancement Template'!E17=0,"",'Wage Enhancement Template'!E17)</f>
        <v/>
      </c>
      <c r="F16" s="77" t="str">
        <f>IF('Wage Enhancement Template'!F17=0,"",'Wage Enhancement Template'!F17)</f>
        <v/>
      </c>
      <c r="G16" s="468" t="str">
        <f>IF('Wage Enhancement Template'!I17=0,"",'Wage Enhancement Template'!I17)</f>
        <v/>
      </c>
      <c r="H16" s="468"/>
      <c r="I16" s="468"/>
      <c r="J16" s="423" t="str">
        <f>IF('Wage Enhancement Template'!J17=0,"",'Wage Enhancement Template'!J17)</f>
        <v/>
      </c>
      <c r="K16" s="425" t="str">
        <f>IF('Wage Enhancement Template'!K17=0,"",'Wage Enhancement Template'!K17)</f>
        <v/>
      </c>
      <c r="L16" s="410"/>
      <c r="M16" s="13"/>
    </row>
    <row r="17" spans="1:13" ht="15.75" x14ac:dyDescent="0.25">
      <c r="B17" s="432"/>
      <c r="C17" s="427" t="str">
        <f>IF('Wage Enhancement Template'!C18=0,"",'Wage Enhancement Template'!C18)</f>
        <v/>
      </c>
      <c r="D17" s="387" t="str">
        <f>IF('Wage Enhancement Template'!D18=0,"",'Wage Enhancement Template'!D18)</f>
        <v>Phone Number:</v>
      </c>
      <c r="E17" s="77" t="str">
        <f>IF('Wage Enhancement Template'!E18=0,"",'Wage Enhancement Template'!E18)</f>
        <v/>
      </c>
      <c r="F17" s="77" t="str">
        <f>IF('Wage Enhancement Template'!F18=0,"",'Wage Enhancement Template'!F18)</f>
        <v/>
      </c>
      <c r="G17" s="467" t="str">
        <f>IF('Wage Enhancement Template'!I18=0,"",'Wage Enhancement Template'!I18)</f>
        <v/>
      </c>
      <c r="H17" s="467"/>
      <c r="I17" s="467"/>
      <c r="J17" s="423" t="str">
        <f>IF('Wage Enhancement Template'!J18=0,"",'Wage Enhancement Template'!J18)</f>
        <v/>
      </c>
      <c r="K17" s="425" t="str">
        <f>IF('Wage Enhancement Template'!K18=0,"",'Wage Enhancement Template'!K18)</f>
        <v/>
      </c>
      <c r="L17" s="410"/>
      <c r="M17" s="13"/>
    </row>
    <row r="18" spans="1:13" ht="15.75" x14ac:dyDescent="0.25">
      <c r="B18" s="432"/>
      <c r="C18" s="427" t="str">
        <f>IF('Wage Enhancement Template'!C19=0,"",'Wage Enhancement Template'!C19)</f>
        <v/>
      </c>
      <c r="D18" s="387" t="str">
        <f>IF('Wage Enhancement Template'!D19=0,"",'Wage Enhancement Template'!D19)</f>
        <v>Email Address:</v>
      </c>
      <c r="E18" s="77" t="str">
        <f>IF('Wage Enhancement Template'!E19=0,"",'Wage Enhancement Template'!E19)</f>
        <v/>
      </c>
      <c r="F18" s="77" t="str">
        <f>IF('Wage Enhancement Template'!F19=0,"",'Wage Enhancement Template'!F19)</f>
        <v/>
      </c>
      <c r="G18" s="467" t="str">
        <f>IF('Wage Enhancement Template'!I19=0,"",'Wage Enhancement Template'!I19)</f>
        <v/>
      </c>
      <c r="H18" s="467"/>
      <c r="I18" s="467"/>
      <c r="J18" s="423" t="str">
        <f>IF('Wage Enhancement Template'!J19=0,"",'Wage Enhancement Template'!J19)</f>
        <v/>
      </c>
      <c r="K18" s="425" t="str">
        <f>IF('Wage Enhancement Template'!K19=0,"",'Wage Enhancement Template'!K19)</f>
        <v/>
      </c>
      <c r="L18" s="410"/>
      <c r="M18" s="13"/>
    </row>
    <row r="19" spans="1:13" ht="15" x14ac:dyDescent="0.25">
      <c r="B19" s="432"/>
      <c r="C19" s="428" t="str">
        <f>IF('Wage Enhancement Template'!C20=0,"",'Wage Enhancement Template'!C20)</f>
        <v/>
      </c>
      <c r="D19" s="429" t="str">
        <f>IF('Wage Enhancement Template'!D20=0,"",'Wage Enhancement Template'!D20)</f>
        <v/>
      </c>
      <c r="E19" s="429" t="str">
        <f>IF('Wage Enhancement Template'!E20=0,"",'Wage Enhancement Template'!E20)</f>
        <v/>
      </c>
      <c r="F19" s="429" t="str">
        <f>IF('Wage Enhancement Template'!F20=0,"",'Wage Enhancement Template'!F20)</f>
        <v/>
      </c>
      <c r="G19" s="429" t="str">
        <f>IF('Wage Enhancement Template'!G20=0,"",'Wage Enhancement Template'!G20)</f>
        <v/>
      </c>
      <c r="H19" s="429" t="str">
        <f>IF('Wage Enhancement Template'!H20=0,"",'Wage Enhancement Template'!H20)</f>
        <v/>
      </c>
      <c r="I19" s="429" t="str">
        <f>IF('Wage Enhancement Template'!I20=0,"",'Wage Enhancement Template'!I20)</f>
        <v/>
      </c>
      <c r="J19" s="429" t="str">
        <f>IF('Wage Enhancement Template'!J20=0,"",'Wage Enhancement Template'!J20)</f>
        <v/>
      </c>
      <c r="K19" s="430" t="str">
        <f>IF('Wage Enhancement Template'!K20=0,"",'Wage Enhancement Template'!K20)</f>
        <v/>
      </c>
      <c r="L19" s="9"/>
      <c r="M19" s="8"/>
    </row>
    <row r="20" spans="1:13" ht="15.75" x14ac:dyDescent="0.25">
      <c r="B20" s="432"/>
      <c r="C20" s="433"/>
      <c r="D20" s="433"/>
      <c r="E20" s="433"/>
      <c r="F20" s="433"/>
      <c r="G20" s="433"/>
      <c r="H20" s="433"/>
      <c r="I20" s="433"/>
      <c r="J20" s="433"/>
      <c r="K20" s="433"/>
      <c r="L20" s="425"/>
      <c r="M20" s="423"/>
    </row>
    <row r="21" spans="1:13" ht="45" customHeight="1" x14ac:dyDescent="0.25">
      <c r="A21" s="355"/>
      <c r="B21" s="411"/>
      <c r="C21" s="503" t="s">
        <v>199</v>
      </c>
      <c r="D21" s="504"/>
      <c r="E21" s="504"/>
      <c r="F21" s="504"/>
      <c r="G21" s="504"/>
      <c r="H21" s="504"/>
      <c r="I21" s="504"/>
      <c r="J21" s="504"/>
      <c r="K21" s="505"/>
      <c r="L21" s="425"/>
    </row>
    <row r="22" spans="1:13" ht="45" customHeight="1" x14ac:dyDescent="0.25">
      <c r="A22" s="355"/>
      <c r="B22" s="411"/>
      <c r="C22" s="477" t="s">
        <v>200</v>
      </c>
      <c r="D22" s="478"/>
      <c r="E22" s="478"/>
      <c r="F22" s="478"/>
      <c r="G22" s="478"/>
      <c r="H22" s="478"/>
      <c r="I22" s="478"/>
      <c r="J22" s="478"/>
      <c r="K22" s="479"/>
      <c r="L22" s="425"/>
    </row>
    <row r="23" spans="1:13" ht="15" x14ac:dyDescent="0.25">
      <c r="A23" s="355"/>
      <c r="B23" s="411"/>
      <c r="C23" s="393"/>
      <c r="D23" s="393"/>
      <c r="E23" s="393"/>
      <c r="F23" s="393"/>
      <c r="G23" s="393"/>
      <c r="H23" s="393"/>
      <c r="I23" s="393"/>
      <c r="J23" s="393"/>
      <c r="K23" s="393"/>
      <c r="L23" s="425"/>
    </row>
    <row r="24" spans="1:13" ht="73.5" customHeight="1" x14ac:dyDescent="0.25">
      <c r="A24" s="355"/>
      <c r="B24" s="411"/>
      <c r="C24" s="506" t="s">
        <v>174</v>
      </c>
      <c r="D24" s="507"/>
      <c r="E24" s="508" t="s">
        <v>213</v>
      </c>
      <c r="F24" s="508"/>
      <c r="G24" s="471" t="s">
        <v>191</v>
      </c>
      <c r="H24" s="471"/>
      <c r="I24" s="471" t="s">
        <v>175</v>
      </c>
      <c r="J24" s="471"/>
      <c r="K24" s="383" t="s">
        <v>198</v>
      </c>
      <c r="L24" s="425"/>
    </row>
    <row r="25" spans="1:13" ht="15.75" thickBot="1" x14ac:dyDescent="0.3">
      <c r="A25" s="355"/>
      <c r="B25" s="411"/>
      <c r="C25" s="475" t="s">
        <v>192</v>
      </c>
      <c r="D25" s="476"/>
      <c r="E25" s="473">
        <v>40</v>
      </c>
      <c r="F25" s="474"/>
      <c r="G25" s="473">
        <v>41</v>
      </c>
      <c r="H25" s="474"/>
      <c r="I25" s="473">
        <v>44</v>
      </c>
      <c r="J25" s="474"/>
      <c r="K25" s="434">
        <f>IFERROR((I25-E25)/E25-(G25-E25)/E25,"")</f>
        <v>7.5000000000000011E-2</v>
      </c>
      <c r="L25" s="425"/>
    </row>
    <row r="26" spans="1:13" ht="27.75" customHeight="1" thickTop="1" x14ac:dyDescent="0.25">
      <c r="A26" s="356"/>
      <c r="B26" s="412"/>
      <c r="C26" s="477" t="s">
        <v>176</v>
      </c>
      <c r="D26" s="478"/>
      <c r="E26" s="472"/>
      <c r="F26" s="472"/>
      <c r="G26" s="472"/>
      <c r="H26" s="472"/>
      <c r="I26" s="472"/>
      <c r="J26" s="472"/>
      <c r="K26" s="435" t="str">
        <f t="shared" ref="K26:K31" si="0">IFERROR((I26-E26)/E26-(G26-E26)/E26,"")</f>
        <v/>
      </c>
      <c r="L26" s="425"/>
    </row>
    <row r="27" spans="1:13" ht="27.75" customHeight="1" x14ac:dyDescent="0.3">
      <c r="A27" s="356"/>
      <c r="B27" s="412"/>
      <c r="C27" s="480" t="s">
        <v>177</v>
      </c>
      <c r="D27" s="481"/>
      <c r="E27" s="482"/>
      <c r="F27" s="482"/>
      <c r="G27" s="472"/>
      <c r="H27" s="472"/>
      <c r="I27" s="472"/>
      <c r="J27" s="472"/>
      <c r="K27" s="436" t="str">
        <f t="shared" si="0"/>
        <v/>
      </c>
      <c r="L27" s="425"/>
    </row>
    <row r="28" spans="1:13" ht="27.75" customHeight="1" x14ac:dyDescent="0.3">
      <c r="A28" s="356"/>
      <c r="B28" s="412"/>
      <c r="C28" s="480" t="s">
        <v>178</v>
      </c>
      <c r="D28" s="481"/>
      <c r="E28" s="482"/>
      <c r="F28" s="482"/>
      <c r="G28" s="472"/>
      <c r="H28" s="472"/>
      <c r="I28" s="472"/>
      <c r="J28" s="472"/>
      <c r="K28" s="436" t="str">
        <f t="shared" si="0"/>
        <v/>
      </c>
      <c r="L28" s="425"/>
    </row>
    <row r="29" spans="1:13" ht="27.75" customHeight="1" x14ac:dyDescent="0.3">
      <c r="A29" s="356"/>
      <c r="B29" s="412"/>
      <c r="C29" s="480" t="s">
        <v>179</v>
      </c>
      <c r="D29" s="481"/>
      <c r="E29" s="482"/>
      <c r="F29" s="482"/>
      <c r="G29" s="472"/>
      <c r="H29" s="472"/>
      <c r="I29" s="472"/>
      <c r="J29" s="472"/>
      <c r="K29" s="436" t="str">
        <f t="shared" si="0"/>
        <v/>
      </c>
      <c r="L29" s="425"/>
    </row>
    <row r="30" spans="1:13" ht="27.75" customHeight="1" x14ac:dyDescent="0.3">
      <c r="B30" s="432"/>
      <c r="C30" s="480" t="s">
        <v>180</v>
      </c>
      <c r="D30" s="481"/>
      <c r="E30" s="482"/>
      <c r="F30" s="482"/>
      <c r="G30" s="472"/>
      <c r="H30" s="472"/>
      <c r="I30" s="472"/>
      <c r="J30" s="472"/>
      <c r="K30" s="436" t="str">
        <f t="shared" si="0"/>
        <v/>
      </c>
      <c r="L30" s="425"/>
    </row>
    <row r="31" spans="1:13" ht="27.75" customHeight="1" x14ac:dyDescent="0.3">
      <c r="B31" s="432"/>
      <c r="C31" s="480" t="s">
        <v>181</v>
      </c>
      <c r="D31" s="481"/>
      <c r="E31" s="482"/>
      <c r="F31" s="482"/>
      <c r="G31" s="472"/>
      <c r="H31" s="472"/>
      <c r="I31" s="472"/>
      <c r="J31" s="472"/>
      <c r="K31" s="436" t="str">
        <f t="shared" si="0"/>
        <v/>
      </c>
      <c r="L31" s="425"/>
    </row>
    <row r="32" spans="1:13" ht="15.6" x14ac:dyDescent="0.3">
      <c r="B32" s="432"/>
      <c r="C32" s="433"/>
      <c r="D32" s="433"/>
      <c r="E32" s="433"/>
      <c r="F32" s="433"/>
      <c r="G32" s="433"/>
      <c r="H32" s="433"/>
      <c r="I32" s="433"/>
      <c r="J32" s="433"/>
      <c r="K32" s="433"/>
      <c r="L32" s="425"/>
    </row>
    <row r="33" spans="1:14" ht="15" customHeight="1" x14ac:dyDescent="0.3">
      <c r="B33" s="432"/>
      <c r="C33" s="514" t="s">
        <v>201</v>
      </c>
      <c r="D33" s="514"/>
      <c r="E33" s="514"/>
      <c r="F33" s="514"/>
      <c r="G33" s="514"/>
      <c r="H33" s="514"/>
      <c r="I33" s="514"/>
      <c r="J33" s="514"/>
      <c r="K33" s="514"/>
      <c r="L33" s="425"/>
    </row>
    <row r="34" spans="1:14" ht="15" customHeight="1" x14ac:dyDescent="0.3">
      <c r="B34" s="432"/>
      <c r="C34" s="514"/>
      <c r="D34" s="514"/>
      <c r="E34" s="514"/>
      <c r="F34" s="514"/>
      <c r="G34" s="514"/>
      <c r="H34" s="514"/>
      <c r="I34" s="514"/>
      <c r="J34" s="514"/>
      <c r="K34" s="514"/>
      <c r="L34" s="425"/>
    </row>
    <row r="35" spans="1:14" ht="15" customHeight="1" x14ac:dyDescent="0.3">
      <c r="B35" s="432"/>
      <c r="C35" s="514"/>
      <c r="D35" s="514"/>
      <c r="E35" s="514"/>
      <c r="F35" s="514"/>
      <c r="G35" s="514"/>
      <c r="H35" s="514"/>
      <c r="I35" s="514"/>
      <c r="J35" s="514"/>
      <c r="K35" s="514"/>
      <c r="L35" s="425"/>
      <c r="N35" s="291"/>
    </row>
    <row r="36" spans="1:14" ht="15" customHeight="1" x14ac:dyDescent="0.3">
      <c r="B36" s="432"/>
      <c r="C36" s="514"/>
      <c r="D36" s="514"/>
      <c r="E36" s="514"/>
      <c r="F36" s="514"/>
      <c r="G36" s="514"/>
      <c r="H36" s="514"/>
      <c r="I36" s="514"/>
      <c r="J36" s="514"/>
      <c r="K36" s="514"/>
      <c r="L36" s="425"/>
    </row>
    <row r="37" spans="1:14" x14ac:dyDescent="0.3">
      <c r="B37" s="432"/>
      <c r="C37" s="514"/>
      <c r="D37" s="514"/>
      <c r="E37" s="514"/>
      <c r="F37" s="514"/>
      <c r="G37" s="514"/>
      <c r="H37" s="514"/>
      <c r="I37" s="514"/>
      <c r="J37" s="514"/>
      <c r="K37" s="514"/>
      <c r="L37" s="425"/>
    </row>
    <row r="38" spans="1:14" ht="15.6" x14ac:dyDescent="0.3">
      <c r="B38" s="432"/>
      <c r="C38" s="433"/>
      <c r="D38" s="433"/>
      <c r="E38" s="433"/>
      <c r="F38" s="433"/>
      <c r="G38" s="433"/>
      <c r="H38" s="433"/>
      <c r="I38" s="433"/>
      <c r="J38" s="433"/>
      <c r="K38" s="433"/>
      <c r="L38" s="425"/>
    </row>
    <row r="39" spans="1:14" ht="15" customHeight="1" x14ac:dyDescent="0.3">
      <c r="A39" s="355"/>
      <c r="B39" s="411"/>
      <c r="C39" s="500" t="s">
        <v>205</v>
      </c>
      <c r="D39" s="501"/>
      <c r="E39" s="501"/>
      <c r="F39" s="501"/>
      <c r="G39" s="501"/>
      <c r="H39" s="501"/>
      <c r="I39" s="501"/>
      <c r="J39" s="501"/>
      <c r="K39" s="502"/>
      <c r="L39" s="425"/>
    </row>
    <row r="40" spans="1:14" ht="39.75" customHeight="1" x14ac:dyDescent="0.3">
      <c r="A40" s="355"/>
      <c r="B40" s="411"/>
      <c r="C40" s="511" t="s">
        <v>202</v>
      </c>
      <c r="D40" s="512"/>
      <c r="E40" s="512"/>
      <c r="F40" s="512"/>
      <c r="G40" s="512"/>
      <c r="H40" s="512"/>
      <c r="I40" s="512"/>
      <c r="J40" s="512"/>
      <c r="K40" s="513"/>
      <c r="L40" s="425"/>
    </row>
    <row r="41" spans="1:14" ht="15" x14ac:dyDescent="0.3">
      <c r="A41" s="355"/>
      <c r="B41" s="411"/>
      <c r="C41" s="515"/>
      <c r="D41" s="515"/>
      <c r="E41" s="515"/>
      <c r="F41" s="515"/>
      <c r="G41" s="515"/>
      <c r="H41" s="358"/>
      <c r="I41" s="393"/>
      <c r="J41" s="393"/>
      <c r="K41" s="393"/>
      <c r="L41" s="425"/>
    </row>
    <row r="42" spans="1:14" ht="76.5" customHeight="1" x14ac:dyDescent="0.3">
      <c r="B42" s="432"/>
      <c r="C42" s="516" t="s">
        <v>182</v>
      </c>
      <c r="D42" s="517"/>
      <c r="E42" s="518"/>
      <c r="F42" s="359" t="s">
        <v>197</v>
      </c>
      <c r="G42" s="360" t="s">
        <v>196</v>
      </c>
      <c r="H42" s="360" t="s">
        <v>183</v>
      </c>
      <c r="I42" s="360" t="s">
        <v>184</v>
      </c>
      <c r="J42" s="360" t="s">
        <v>185</v>
      </c>
      <c r="K42" s="360" t="s">
        <v>186</v>
      </c>
      <c r="L42" s="425"/>
    </row>
    <row r="43" spans="1:14" ht="14.25" customHeight="1" x14ac:dyDescent="0.3">
      <c r="A43" s="444" t="s">
        <v>28</v>
      </c>
      <c r="B43" s="85"/>
      <c r="C43" s="361"/>
      <c r="D43" s="362"/>
      <c r="E43" s="363"/>
      <c r="F43" s="361"/>
      <c r="G43" s="360"/>
      <c r="H43" s="360"/>
      <c r="I43" s="360"/>
      <c r="J43" s="360"/>
      <c r="K43" s="360"/>
      <c r="L43" s="425"/>
    </row>
    <row r="44" spans="1:14" ht="15.6" thickBot="1" x14ac:dyDescent="0.35">
      <c r="A44" s="355" t="s">
        <v>188</v>
      </c>
      <c r="B44" s="411"/>
      <c r="C44" s="494" t="s">
        <v>187</v>
      </c>
      <c r="D44" s="495"/>
      <c r="E44" s="496"/>
      <c r="F44" s="364" t="s">
        <v>11</v>
      </c>
      <c r="G44" s="365">
        <v>11.6</v>
      </c>
      <c r="H44" s="365">
        <v>0.25</v>
      </c>
      <c r="I44" s="366">
        <v>35</v>
      </c>
      <c r="J44" s="365">
        <f>14-(G44 + H44)</f>
        <v>2.1500000000000004</v>
      </c>
      <c r="K44" s="365">
        <f>I44*J44*13</f>
        <v>978.25000000000023</v>
      </c>
      <c r="L44" s="425"/>
    </row>
    <row r="45" spans="1:14" ht="15.6" thickTop="1" x14ac:dyDescent="0.3">
      <c r="A45" s="355" t="str">
        <f>IF(OR(C45&lt;&gt;"",F45&lt;&gt;"",G45&lt;&gt;""),"Show","Hide")</f>
        <v>Hide</v>
      </c>
      <c r="B45" s="411"/>
      <c r="C45" s="497"/>
      <c r="D45" s="498"/>
      <c r="E45" s="499"/>
      <c r="F45" s="367"/>
      <c r="G45" s="368"/>
      <c r="H45" s="368">
        <v>0</v>
      </c>
      <c r="I45" s="369"/>
      <c r="J45" s="370">
        <f>IF(G45&lt;&gt;0,14-(G45 + H45),0)</f>
        <v>0</v>
      </c>
      <c r="K45" s="370">
        <f t="shared" ref="K45:K124" si="1">I45*J45*13</f>
        <v>0</v>
      </c>
      <c r="L45" s="425"/>
    </row>
    <row r="46" spans="1:14" ht="15" x14ac:dyDescent="0.3">
      <c r="A46" s="355" t="str">
        <f t="shared" ref="A46:A124" si="2">IF(OR(C46&lt;&gt;"",F46&lt;&gt;"",G46&lt;&gt;""),"Show","Hide")</f>
        <v>Hide</v>
      </c>
      <c r="B46" s="411"/>
      <c r="C46" s="483"/>
      <c r="D46" s="484"/>
      <c r="E46" s="485"/>
      <c r="F46" s="371"/>
      <c r="G46" s="372"/>
      <c r="H46" s="372">
        <v>0</v>
      </c>
      <c r="I46" s="373"/>
      <c r="J46" s="370">
        <f t="shared" ref="J46:J109" si="3">IF(G46&lt;&gt;0,14-(G46 + H46),0)</f>
        <v>0</v>
      </c>
      <c r="K46" s="374">
        <f t="shared" si="1"/>
        <v>0</v>
      </c>
      <c r="L46" s="425"/>
    </row>
    <row r="47" spans="1:14" ht="15" x14ac:dyDescent="0.3">
      <c r="A47" s="355" t="str">
        <f t="shared" si="2"/>
        <v>Hide</v>
      </c>
      <c r="B47" s="411"/>
      <c r="C47" s="483"/>
      <c r="D47" s="484"/>
      <c r="E47" s="485"/>
      <c r="F47" s="371"/>
      <c r="G47" s="372"/>
      <c r="H47" s="372">
        <v>0</v>
      </c>
      <c r="I47" s="373"/>
      <c r="J47" s="370">
        <f t="shared" si="3"/>
        <v>0</v>
      </c>
      <c r="K47" s="374">
        <f t="shared" si="1"/>
        <v>0</v>
      </c>
      <c r="L47" s="425"/>
    </row>
    <row r="48" spans="1:14" ht="15" x14ac:dyDescent="0.3">
      <c r="A48" s="355" t="str">
        <f t="shared" si="2"/>
        <v>Hide</v>
      </c>
      <c r="B48" s="411"/>
      <c r="C48" s="483"/>
      <c r="D48" s="484"/>
      <c r="E48" s="485"/>
      <c r="F48" s="371"/>
      <c r="G48" s="372"/>
      <c r="H48" s="372">
        <v>0</v>
      </c>
      <c r="I48" s="373"/>
      <c r="J48" s="370">
        <f t="shared" si="3"/>
        <v>0</v>
      </c>
      <c r="K48" s="374">
        <f t="shared" si="1"/>
        <v>0</v>
      </c>
      <c r="L48" s="425"/>
    </row>
    <row r="49" spans="1:12" ht="15" x14ac:dyDescent="0.3">
      <c r="A49" s="355" t="str">
        <f t="shared" si="2"/>
        <v>Hide</v>
      </c>
      <c r="B49" s="411"/>
      <c r="C49" s="483"/>
      <c r="D49" s="484"/>
      <c r="E49" s="485"/>
      <c r="F49" s="371"/>
      <c r="G49" s="372"/>
      <c r="H49" s="372">
        <v>0</v>
      </c>
      <c r="I49" s="373"/>
      <c r="J49" s="370">
        <f t="shared" si="3"/>
        <v>0</v>
      </c>
      <c r="K49" s="374">
        <f t="shared" si="1"/>
        <v>0</v>
      </c>
      <c r="L49" s="425"/>
    </row>
    <row r="50" spans="1:12" ht="15" x14ac:dyDescent="0.3">
      <c r="A50" s="355" t="str">
        <f t="shared" si="2"/>
        <v>Hide</v>
      </c>
      <c r="B50" s="411"/>
      <c r="C50" s="483"/>
      <c r="D50" s="484"/>
      <c r="E50" s="485"/>
      <c r="F50" s="371"/>
      <c r="G50" s="372"/>
      <c r="H50" s="372">
        <v>0</v>
      </c>
      <c r="I50" s="373"/>
      <c r="J50" s="370">
        <f t="shared" si="3"/>
        <v>0</v>
      </c>
      <c r="K50" s="374">
        <f t="shared" si="1"/>
        <v>0</v>
      </c>
      <c r="L50" s="425"/>
    </row>
    <row r="51" spans="1:12" ht="15" x14ac:dyDescent="0.3">
      <c r="A51" s="355" t="str">
        <f t="shared" si="2"/>
        <v>Hide</v>
      </c>
      <c r="B51" s="411"/>
      <c r="C51" s="483"/>
      <c r="D51" s="484"/>
      <c r="E51" s="485"/>
      <c r="F51" s="371"/>
      <c r="G51" s="372"/>
      <c r="H51" s="372">
        <v>0</v>
      </c>
      <c r="I51" s="373"/>
      <c r="J51" s="370">
        <f t="shared" si="3"/>
        <v>0</v>
      </c>
      <c r="K51" s="374">
        <f t="shared" si="1"/>
        <v>0</v>
      </c>
      <c r="L51" s="425"/>
    </row>
    <row r="52" spans="1:12" ht="15" x14ac:dyDescent="0.3">
      <c r="A52" s="355" t="str">
        <f t="shared" si="2"/>
        <v>Hide</v>
      </c>
      <c r="B52" s="411"/>
      <c r="C52" s="483"/>
      <c r="D52" s="484"/>
      <c r="E52" s="485"/>
      <c r="F52" s="371"/>
      <c r="G52" s="372"/>
      <c r="H52" s="372">
        <v>0</v>
      </c>
      <c r="I52" s="373"/>
      <c r="J52" s="370">
        <f t="shared" si="3"/>
        <v>0</v>
      </c>
      <c r="K52" s="374">
        <f t="shared" si="1"/>
        <v>0</v>
      </c>
      <c r="L52" s="425"/>
    </row>
    <row r="53" spans="1:12" ht="15" x14ac:dyDescent="0.3">
      <c r="A53" s="355" t="str">
        <f t="shared" si="2"/>
        <v>Hide</v>
      </c>
      <c r="B53" s="411"/>
      <c r="C53" s="483"/>
      <c r="D53" s="484"/>
      <c r="E53" s="485"/>
      <c r="F53" s="371"/>
      <c r="G53" s="372"/>
      <c r="H53" s="372">
        <v>0</v>
      </c>
      <c r="I53" s="373"/>
      <c r="J53" s="370">
        <f t="shared" si="3"/>
        <v>0</v>
      </c>
      <c r="K53" s="374">
        <f t="shared" si="1"/>
        <v>0</v>
      </c>
      <c r="L53" s="425"/>
    </row>
    <row r="54" spans="1:12" ht="15" x14ac:dyDescent="0.3">
      <c r="A54" s="355" t="str">
        <f t="shared" si="2"/>
        <v>Hide</v>
      </c>
      <c r="B54" s="411"/>
      <c r="C54" s="483"/>
      <c r="D54" s="484"/>
      <c r="E54" s="485"/>
      <c r="F54" s="371"/>
      <c r="G54" s="372"/>
      <c r="H54" s="372">
        <v>0</v>
      </c>
      <c r="I54" s="373"/>
      <c r="J54" s="370">
        <f t="shared" si="3"/>
        <v>0</v>
      </c>
      <c r="K54" s="374">
        <f t="shared" si="1"/>
        <v>0</v>
      </c>
      <c r="L54" s="425"/>
    </row>
    <row r="55" spans="1:12" ht="15" x14ac:dyDescent="0.3">
      <c r="A55" s="355" t="str">
        <f t="shared" si="2"/>
        <v>Hide</v>
      </c>
      <c r="B55" s="411"/>
      <c r="C55" s="483"/>
      <c r="D55" s="484"/>
      <c r="E55" s="485"/>
      <c r="F55" s="371"/>
      <c r="G55" s="372"/>
      <c r="H55" s="372">
        <v>0</v>
      </c>
      <c r="I55" s="373"/>
      <c r="J55" s="370">
        <f t="shared" si="3"/>
        <v>0</v>
      </c>
      <c r="K55" s="374">
        <f t="shared" si="1"/>
        <v>0</v>
      </c>
      <c r="L55" s="425"/>
    </row>
    <row r="56" spans="1:12" ht="15" x14ac:dyDescent="0.3">
      <c r="A56" s="355" t="str">
        <f t="shared" si="2"/>
        <v>Hide</v>
      </c>
      <c r="B56" s="411"/>
      <c r="C56" s="483"/>
      <c r="D56" s="484"/>
      <c r="E56" s="485"/>
      <c r="F56" s="371"/>
      <c r="G56" s="372"/>
      <c r="H56" s="372">
        <v>0</v>
      </c>
      <c r="I56" s="373"/>
      <c r="J56" s="370">
        <f t="shared" si="3"/>
        <v>0</v>
      </c>
      <c r="K56" s="374">
        <f t="shared" si="1"/>
        <v>0</v>
      </c>
      <c r="L56" s="425"/>
    </row>
    <row r="57" spans="1:12" ht="15" x14ac:dyDescent="0.3">
      <c r="A57" s="355" t="str">
        <f t="shared" si="2"/>
        <v>Hide</v>
      </c>
      <c r="B57" s="411"/>
      <c r="C57" s="483"/>
      <c r="D57" s="484"/>
      <c r="E57" s="485"/>
      <c r="F57" s="371"/>
      <c r="G57" s="372"/>
      <c r="H57" s="372">
        <v>0</v>
      </c>
      <c r="I57" s="373"/>
      <c r="J57" s="370">
        <f t="shared" si="3"/>
        <v>0</v>
      </c>
      <c r="K57" s="374">
        <f t="shared" si="1"/>
        <v>0</v>
      </c>
      <c r="L57" s="425"/>
    </row>
    <row r="58" spans="1:12" ht="15" x14ac:dyDescent="0.3">
      <c r="A58" s="355" t="str">
        <f t="shared" si="2"/>
        <v>Hide</v>
      </c>
      <c r="B58" s="411"/>
      <c r="C58" s="483"/>
      <c r="D58" s="484"/>
      <c r="E58" s="485"/>
      <c r="F58" s="371"/>
      <c r="G58" s="372"/>
      <c r="H58" s="372">
        <v>0</v>
      </c>
      <c r="I58" s="373"/>
      <c r="J58" s="370">
        <f t="shared" si="3"/>
        <v>0</v>
      </c>
      <c r="K58" s="374">
        <f t="shared" si="1"/>
        <v>0</v>
      </c>
      <c r="L58" s="425"/>
    </row>
    <row r="59" spans="1:12" ht="15" x14ac:dyDescent="0.3">
      <c r="A59" s="355" t="str">
        <f t="shared" si="2"/>
        <v>Hide</v>
      </c>
      <c r="B59" s="411"/>
      <c r="C59" s="483"/>
      <c r="D59" s="484"/>
      <c r="E59" s="485"/>
      <c r="F59" s="371"/>
      <c r="G59" s="372"/>
      <c r="H59" s="372">
        <v>0</v>
      </c>
      <c r="I59" s="373"/>
      <c r="J59" s="370">
        <f t="shared" si="3"/>
        <v>0</v>
      </c>
      <c r="K59" s="374">
        <f t="shared" si="1"/>
        <v>0</v>
      </c>
      <c r="L59" s="425"/>
    </row>
    <row r="60" spans="1:12" ht="15" x14ac:dyDescent="0.3">
      <c r="A60" s="355" t="str">
        <f t="shared" si="2"/>
        <v>Hide</v>
      </c>
      <c r="B60" s="411"/>
      <c r="C60" s="483"/>
      <c r="D60" s="484"/>
      <c r="E60" s="485"/>
      <c r="F60" s="371"/>
      <c r="G60" s="372"/>
      <c r="H60" s="372">
        <v>0</v>
      </c>
      <c r="I60" s="373"/>
      <c r="J60" s="370">
        <f t="shared" si="3"/>
        <v>0</v>
      </c>
      <c r="K60" s="374">
        <f t="shared" si="1"/>
        <v>0</v>
      </c>
      <c r="L60" s="425"/>
    </row>
    <row r="61" spans="1:12" ht="15" x14ac:dyDescent="0.3">
      <c r="A61" s="355" t="str">
        <f t="shared" si="2"/>
        <v>Hide</v>
      </c>
      <c r="B61" s="411"/>
      <c r="C61" s="483"/>
      <c r="D61" s="484"/>
      <c r="E61" s="485"/>
      <c r="F61" s="371"/>
      <c r="G61" s="372"/>
      <c r="H61" s="372">
        <v>0</v>
      </c>
      <c r="I61" s="373"/>
      <c r="J61" s="370">
        <f t="shared" si="3"/>
        <v>0</v>
      </c>
      <c r="K61" s="374">
        <f t="shared" si="1"/>
        <v>0</v>
      </c>
      <c r="L61" s="425"/>
    </row>
    <row r="62" spans="1:12" ht="15" x14ac:dyDescent="0.3">
      <c r="A62" s="355" t="str">
        <f t="shared" si="2"/>
        <v>Hide</v>
      </c>
      <c r="B62" s="411"/>
      <c r="C62" s="483"/>
      <c r="D62" s="484"/>
      <c r="E62" s="485"/>
      <c r="F62" s="371"/>
      <c r="G62" s="372"/>
      <c r="H62" s="372">
        <v>0</v>
      </c>
      <c r="I62" s="373"/>
      <c r="J62" s="370">
        <f t="shared" si="3"/>
        <v>0</v>
      </c>
      <c r="K62" s="374">
        <f t="shared" si="1"/>
        <v>0</v>
      </c>
      <c r="L62" s="425"/>
    </row>
    <row r="63" spans="1:12" ht="15" x14ac:dyDescent="0.3">
      <c r="A63" s="355" t="str">
        <f t="shared" si="2"/>
        <v>Hide</v>
      </c>
      <c r="B63" s="411"/>
      <c r="C63" s="483"/>
      <c r="D63" s="484"/>
      <c r="E63" s="485"/>
      <c r="F63" s="371"/>
      <c r="G63" s="372"/>
      <c r="H63" s="372">
        <v>0</v>
      </c>
      <c r="I63" s="373"/>
      <c r="J63" s="370">
        <f t="shared" si="3"/>
        <v>0</v>
      </c>
      <c r="K63" s="374">
        <f t="shared" si="1"/>
        <v>0</v>
      </c>
      <c r="L63" s="425"/>
    </row>
    <row r="64" spans="1:12" ht="15" x14ac:dyDescent="0.3">
      <c r="A64" s="355" t="str">
        <f t="shared" si="2"/>
        <v>Hide</v>
      </c>
      <c r="B64" s="411"/>
      <c r="C64" s="483"/>
      <c r="D64" s="484"/>
      <c r="E64" s="485"/>
      <c r="F64" s="371"/>
      <c r="G64" s="372"/>
      <c r="H64" s="372">
        <v>0</v>
      </c>
      <c r="I64" s="373"/>
      <c r="J64" s="370">
        <f t="shared" si="3"/>
        <v>0</v>
      </c>
      <c r="K64" s="374">
        <f t="shared" si="1"/>
        <v>0</v>
      </c>
      <c r="L64" s="425"/>
    </row>
    <row r="65" spans="1:12" ht="15" x14ac:dyDescent="0.3">
      <c r="A65" s="355" t="str">
        <f t="shared" si="2"/>
        <v>Hide</v>
      </c>
      <c r="B65" s="411"/>
      <c r="C65" s="483"/>
      <c r="D65" s="484"/>
      <c r="E65" s="485"/>
      <c r="F65" s="371"/>
      <c r="G65" s="372"/>
      <c r="H65" s="372">
        <v>0</v>
      </c>
      <c r="I65" s="373"/>
      <c r="J65" s="370">
        <f t="shared" si="3"/>
        <v>0</v>
      </c>
      <c r="K65" s="374">
        <f t="shared" si="1"/>
        <v>0</v>
      </c>
      <c r="L65" s="425"/>
    </row>
    <row r="66" spans="1:12" ht="15" x14ac:dyDescent="0.3">
      <c r="A66" s="355" t="str">
        <f t="shared" si="2"/>
        <v>Hide</v>
      </c>
      <c r="B66" s="411"/>
      <c r="C66" s="483"/>
      <c r="D66" s="484"/>
      <c r="E66" s="485"/>
      <c r="F66" s="371"/>
      <c r="G66" s="372"/>
      <c r="H66" s="372">
        <v>0</v>
      </c>
      <c r="I66" s="373"/>
      <c r="J66" s="370">
        <f t="shared" si="3"/>
        <v>0</v>
      </c>
      <c r="K66" s="374">
        <f t="shared" si="1"/>
        <v>0</v>
      </c>
      <c r="L66" s="425"/>
    </row>
    <row r="67" spans="1:12" ht="15" x14ac:dyDescent="0.3">
      <c r="A67" s="355" t="str">
        <f t="shared" si="2"/>
        <v>Hide</v>
      </c>
      <c r="B67" s="411"/>
      <c r="C67" s="483"/>
      <c r="D67" s="484"/>
      <c r="E67" s="485"/>
      <c r="F67" s="371"/>
      <c r="G67" s="372"/>
      <c r="H67" s="372">
        <v>0</v>
      </c>
      <c r="I67" s="373"/>
      <c r="J67" s="370">
        <f t="shared" si="3"/>
        <v>0</v>
      </c>
      <c r="K67" s="374">
        <f t="shared" si="1"/>
        <v>0</v>
      </c>
      <c r="L67" s="425"/>
    </row>
    <row r="68" spans="1:12" ht="15" x14ac:dyDescent="0.3">
      <c r="A68" s="355" t="str">
        <f t="shared" si="2"/>
        <v>Hide</v>
      </c>
      <c r="B68" s="411"/>
      <c r="C68" s="483"/>
      <c r="D68" s="484"/>
      <c r="E68" s="485"/>
      <c r="F68" s="371"/>
      <c r="G68" s="372"/>
      <c r="H68" s="372">
        <v>0</v>
      </c>
      <c r="I68" s="373"/>
      <c r="J68" s="370">
        <f t="shared" si="3"/>
        <v>0</v>
      </c>
      <c r="K68" s="374">
        <f t="shared" si="1"/>
        <v>0</v>
      </c>
      <c r="L68" s="425"/>
    </row>
    <row r="69" spans="1:12" ht="15" x14ac:dyDescent="0.3">
      <c r="A69" s="355" t="str">
        <f t="shared" si="2"/>
        <v>Hide</v>
      </c>
      <c r="B69" s="411"/>
      <c r="C69" s="483"/>
      <c r="D69" s="484"/>
      <c r="E69" s="485"/>
      <c r="F69" s="371"/>
      <c r="G69" s="372"/>
      <c r="H69" s="372">
        <v>0</v>
      </c>
      <c r="I69" s="373"/>
      <c r="J69" s="370">
        <f t="shared" si="3"/>
        <v>0</v>
      </c>
      <c r="K69" s="374">
        <f t="shared" si="1"/>
        <v>0</v>
      </c>
      <c r="L69" s="425"/>
    </row>
    <row r="70" spans="1:12" ht="15" x14ac:dyDescent="0.3">
      <c r="A70" s="355" t="str">
        <f t="shared" si="2"/>
        <v>Hide</v>
      </c>
      <c r="B70" s="411"/>
      <c r="C70" s="483"/>
      <c r="D70" s="484"/>
      <c r="E70" s="485"/>
      <c r="F70" s="371"/>
      <c r="G70" s="372"/>
      <c r="H70" s="372">
        <v>0</v>
      </c>
      <c r="I70" s="373"/>
      <c r="J70" s="370">
        <f t="shared" si="3"/>
        <v>0</v>
      </c>
      <c r="K70" s="374">
        <f t="shared" si="1"/>
        <v>0</v>
      </c>
      <c r="L70" s="425"/>
    </row>
    <row r="71" spans="1:12" ht="15" x14ac:dyDescent="0.3">
      <c r="A71" s="355" t="str">
        <f t="shared" si="2"/>
        <v>Hide</v>
      </c>
      <c r="B71" s="411"/>
      <c r="C71" s="483"/>
      <c r="D71" s="484"/>
      <c r="E71" s="485"/>
      <c r="F71" s="371"/>
      <c r="G71" s="372"/>
      <c r="H71" s="372">
        <v>0</v>
      </c>
      <c r="I71" s="373"/>
      <c r="J71" s="370">
        <f t="shared" si="3"/>
        <v>0</v>
      </c>
      <c r="K71" s="374">
        <f t="shared" si="1"/>
        <v>0</v>
      </c>
      <c r="L71" s="425"/>
    </row>
    <row r="72" spans="1:12" ht="15" x14ac:dyDescent="0.3">
      <c r="A72" s="355" t="str">
        <f t="shared" si="2"/>
        <v>Hide</v>
      </c>
      <c r="B72" s="411"/>
      <c r="C72" s="483"/>
      <c r="D72" s="484"/>
      <c r="E72" s="485"/>
      <c r="F72" s="371"/>
      <c r="G72" s="372"/>
      <c r="H72" s="372">
        <v>0</v>
      </c>
      <c r="I72" s="373"/>
      <c r="J72" s="370">
        <f t="shared" si="3"/>
        <v>0</v>
      </c>
      <c r="K72" s="374">
        <f t="shared" si="1"/>
        <v>0</v>
      </c>
      <c r="L72" s="425"/>
    </row>
    <row r="73" spans="1:12" ht="15" x14ac:dyDescent="0.3">
      <c r="A73" s="355" t="str">
        <f t="shared" si="2"/>
        <v>Hide</v>
      </c>
      <c r="B73" s="411"/>
      <c r="C73" s="483"/>
      <c r="D73" s="484"/>
      <c r="E73" s="485"/>
      <c r="F73" s="371"/>
      <c r="G73" s="372"/>
      <c r="H73" s="372">
        <v>0</v>
      </c>
      <c r="I73" s="373"/>
      <c r="J73" s="370">
        <f t="shared" si="3"/>
        <v>0</v>
      </c>
      <c r="K73" s="374">
        <f t="shared" si="1"/>
        <v>0</v>
      </c>
      <c r="L73" s="425"/>
    </row>
    <row r="74" spans="1:12" ht="15" x14ac:dyDescent="0.3">
      <c r="A74" s="355" t="str">
        <f t="shared" si="2"/>
        <v>Hide</v>
      </c>
      <c r="B74" s="411"/>
      <c r="C74" s="483"/>
      <c r="D74" s="484"/>
      <c r="E74" s="485"/>
      <c r="F74" s="371"/>
      <c r="G74" s="372"/>
      <c r="H74" s="372">
        <v>0</v>
      </c>
      <c r="I74" s="373"/>
      <c r="J74" s="370">
        <f t="shared" si="3"/>
        <v>0</v>
      </c>
      <c r="K74" s="374">
        <f t="shared" si="1"/>
        <v>0</v>
      </c>
      <c r="L74" s="425"/>
    </row>
    <row r="75" spans="1:12" ht="15" x14ac:dyDescent="0.3">
      <c r="A75" s="355" t="str">
        <f t="shared" si="2"/>
        <v>Hide</v>
      </c>
      <c r="B75" s="411"/>
      <c r="C75" s="483"/>
      <c r="D75" s="484"/>
      <c r="E75" s="485"/>
      <c r="F75" s="371"/>
      <c r="G75" s="372"/>
      <c r="H75" s="372">
        <v>0</v>
      </c>
      <c r="I75" s="373"/>
      <c r="J75" s="370">
        <f t="shared" si="3"/>
        <v>0</v>
      </c>
      <c r="K75" s="374">
        <f t="shared" si="1"/>
        <v>0</v>
      </c>
      <c r="L75" s="425"/>
    </row>
    <row r="76" spans="1:12" ht="15" x14ac:dyDescent="0.3">
      <c r="A76" s="355" t="str">
        <f t="shared" si="2"/>
        <v>Hide</v>
      </c>
      <c r="B76" s="411"/>
      <c r="C76" s="483"/>
      <c r="D76" s="484"/>
      <c r="E76" s="485"/>
      <c r="F76" s="371"/>
      <c r="G76" s="372"/>
      <c r="H76" s="372">
        <v>0</v>
      </c>
      <c r="I76" s="373"/>
      <c r="J76" s="370">
        <f t="shared" si="3"/>
        <v>0</v>
      </c>
      <c r="K76" s="374">
        <f t="shared" si="1"/>
        <v>0</v>
      </c>
      <c r="L76" s="425"/>
    </row>
    <row r="77" spans="1:12" ht="15" x14ac:dyDescent="0.3">
      <c r="A77" s="355" t="str">
        <f t="shared" si="2"/>
        <v>Hide</v>
      </c>
      <c r="B77" s="411"/>
      <c r="C77" s="483"/>
      <c r="D77" s="484"/>
      <c r="E77" s="485"/>
      <c r="F77" s="371"/>
      <c r="G77" s="372"/>
      <c r="H77" s="372">
        <v>0</v>
      </c>
      <c r="I77" s="373"/>
      <c r="J77" s="370">
        <f t="shared" si="3"/>
        <v>0</v>
      </c>
      <c r="K77" s="374">
        <f t="shared" si="1"/>
        <v>0</v>
      </c>
      <c r="L77" s="425"/>
    </row>
    <row r="78" spans="1:12" ht="15" x14ac:dyDescent="0.3">
      <c r="A78" s="355" t="str">
        <f t="shared" si="2"/>
        <v>Hide</v>
      </c>
      <c r="B78" s="411"/>
      <c r="C78" s="483"/>
      <c r="D78" s="484"/>
      <c r="E78" s="485"/>
      <c r="F78" s="371"/>
      <c r="G78" s="372"/>
      <c r="H78" s="372">
        <v>0</v>
      </c>
      <c r="I78" s="373"/>
      <c r="J78" s="370">
        <f t="shared" si="3"/>
        <v>0</v>
      </c>
      <c r="K78" s="374">
        <f t="shared" si="1"/>
        <v>0</v>
      </c>
      <c r="L78" s="425"/>
    </row>
    <row r="79" spans="1:12" ht="15" x14ac:dyDescent="0.3">
      <c r="A79" s="355" t="str">
        <f t="shared" si="2"/>
        <v>Hide</v>
      </c>
      <c r="B79" s="411"/>
      <c r="C79" s="483"/>
      <c r="D79" s="484"/>
      <c r="E79" s="485"/>
      <c r="F79" s="371"/>
      <c r="G79" s="372"/>
      <c r="H79" s="372">
        <v>0</v>
      </c>
      <c r="I79" s="373"/>
      <c r="J79" s="370">
        <f t="shared" si="3"/>
        <v>0</v>
      </c>
      <c r="K79" s="374">
        <f t="shared" si="1"/>
        <v>0</v>
      </c>
      <c r="L79" s="425"/>
    </row>
    <row r="80" spans="1:12" ht="15" x14ac:dyDescent="0.3">
      <c r="A80" s="355" t="str">
        <f t="shared" si="2"/>
        <v>Hide</v>
      </c>
      <c r="B80" s="411"/>
      <c r="C80" s="483"/>
      <c r="D80" s="484"/>
      <c r="E80" s="485"/>
      <c r="F80" s="371"/>
      <c r="G80" s="372"/>
      <c r="H80" s="372">
        <v>0</v>
      </c>
      <c r="I80" s="373"/>
      <c r="J80" s="370">
        <f t="shared" si="3"/>
        <v>0</v>
      </c>
      <c r="K80" s="374">
        <f t="shared" si="1"/>
        <v>0</v>
      </c>
      <c r="L80" s="425"/>
    </row>
    <row r="81" spans="1:12" ht="15" x14ac:dyDescent="0.3">
      <c r="A81" s="355" t="str">
        <f t="shared" si="2"/>
        <v>Hide</v>
      </c>
      <c r="B81" s="411"/>
      <c r="C81" s="483"/>
      <c r="D81" s="484"/>
      <c r="E81" s="485"/>
      <c r="F81" s="371"/>
      <c r="G81" s="372"/>
      <c r="H81" s="372">
        <v>0</v>
      </c>
      <c r="I81" s="373"/>
      <c r="J81" s="370">
        <f t="shared" si="3"/>
        <v>0</v>
      </c>
      <c r="K81" s="374">
        <f t="shared" si="1"/>
        <v>0</v>
      </c>
      <c r="L81" s="425"/>
    </row>
    <row r="82" spans="1:12" ht="15" x14ac:dyDescent="0.3">
      <c r="A82" s="355" t="str">
        <f t="shared" si="2"/>
        <v>Hide</v>
      </c>
      <c r="B82" s="411"/>
      <c r="C82" s="483"/>
      <c r="D82" s="484"/>
      <c r="E82" s="485"/>
      <c r="F82" s="371"/>
      <c r="G82" s="372"/>
      <c r="H82" s="372">
        <v>0</v>
      </c>
      <c r="I82" s="373"/>
      <c r="J82" s="370">
        <f t="shared" si="3"/>
        <v>0</v>
      </c>
      <c r="K82" s="374">
        <f t="shared" si="1"/>
        <v>0</v>
      </c>
      <c r="L82" s="425"/>
    </row>
    <row r="83" spans="1:12" ht="15" x14ac:dyDescent="0.3">
      <c r="A83" s="355" t="str">
        <f t="shared" si="2"/>
        <v>Hide</v>
      </c>
      <c r="B83" s="411"/>
      <c r="C83" s="483"/>
      <c r="D83" s="484"/>
      <c r="E83" s="485"/>
      <c r="F83" s="371"/>
      <c r="G83" s="372"/>
      <c r="H83" s="372">
        <v>0</v>
      </c>
      <c r="I83" s="373"/>
      <c r="J83" s="370">
        <f t="shared" si="3"/>
        <v>0</v>
      </c>
      <c r="K83" s="374">
        <f t="shared" si="1"/>
        <v>0</v>
      </c>
      <c r="L83" s="425"/>
    </row>
    <row r="84" spans="1:12" ht="15" x14ac:dyDescent="0.3">
      <c r="A84" s="355" t="str">
        <f t="shared" si="2"/>
        <v>Hide</v>
      </c>
      <c r="B84" s="411"/>
      <c r="C84" s="380"/>
      <c r="D84" s="381"/>
      <c r="E84" s="382"/>
      <c r="F84" s="371"/>
      <c r="G84" s="372"/>
      <c r="H84" s="372">
        <v>0</v>
      </c>
      <c r="I84" s="373"/>
      <c r="J84" s="370">
        <f t="shared" si="3"/>
        <v>0</v>
      </c>
      <c r="K84" s="374">
        <f t="shared" ref="K84:K107" si="4">I84*J84*13</f>
        <v>0</v>
      </c>
      <c r="L84" s="425"/>
    </row>
    <row r="85" spans="1:12" ht="15" x14ac:dyDescent="0.3">
      <c r="A85" s="355" t="str">
        <f t="shared" si="2"/>
        <v>Hide</v>
      </c>
      <c r="B85" s="411"/>
      <c r="C85" s="380"/>
      <c r="D85" s="381"/>
      <c r="E85" s="382"/>
      <c r="F85" s="371"/>
      <c r="G85" s="372"/>
      <c r="H85" s="372">
        <v>0</v>
      </c>
      <c r="I85" s="373"/>
      <c r="J85" s="370">
        <f t="shared" si="3"/>
        <v>0</v>
      </c>
      <c r="K85" s="374">
        <f t="shared" si="4"/>
        <v>0</v>
      </c>
      <c r="L85" s="425"/>
    </row>
    <row r="86" spans="1:12" ht="15" x14ac:dyDescent="0.3">
      <c r="A86" s="355" t="str">
        <f t="shared" si="2"/>
        <v>Hide</v>
      </c>
      <c r="B86" s="411"/>
      <c r="C86" s="380"/>
      <c r="D86" s="381"/>
      <c r="E86" s="382"/>
      <c r="F86" s="371"/>
      <c r="G86" s="372"/>
      <c r="H86" s="372">
        <v>0</v>
      </c>
      <c r="I86" s="373"/>
      <c r="J86" s="370">
        <f t="shared" si="3"/>
        <v>0</v>
      </c>
      <c r="K86" s="374">
        <f t="shared" si="4"/>
        <v>0</v>
      </c>
      <c r="L86" s="425"/>
    </row>
    <row r="87" spans="1:12" ht="15" x14ac:dyDescent="0.3">
      <c r="A87" s="355" t="str">
        <f t="shared" si="2"/>
        <v>Hide</v>
      </c>
      <c r="B87" s="411"/>
      <c r="C87" s="380"/>
      <c r="D87" s="381"/>
      <c r="E87" s="382"/>
      <c r="F87" s="371"/>
      <c r="G87" s="372"/>
      <c r="H87" s="372">
        <v>0</v>
      </c>
      <c r="I87" s="373"/>
      <c r="J87" s="370">
        <f t="shared" si="3"/>
        <v>0</v>
      </c>
      <c r="K87" s="374">
        <f t="shared" si="4"/>
        <v>0</v>
      </c>
      <c r="L87" s="425"/>
    </row>
    <row r="88" spans="1:12" ht="15" x14ac:dyDescent="0.3">
      <c r="A88" s="355" t="str">
        <f t="shared" si="2"/>
        <v>Hide</v>
      </c>
      <c r="B88" s="411"/>
      <c r="C88" s="380"/>
      <c r="D88" s="381"/>
      <c r="E88" s="382"/>
      <c r="F88" s="371"/>
      <c r="G88" s="372"/>
      <c r="H88" s="372">
        <v>0</v>
      </c>
      <c r="I88" s="373"/>
      <c r="J88" s="370">
        <f t="shared" si="3"/>
        <v>0</v>
      </c>
      <c r="K88" s="374">
        <f t="shared" si="4"/>
        <v>0</v>
      </c>
      <c r="L88" s="425"/>
    </row>
    <row r="89" spans="1:12" ht="15" x14ac:dyDescent="0.3">
      <c r="A89" s="355" t="str">
        <f t="shared" si="2"/>
        <v>Hide</v>
      </c>
      <c r="B89" s="411"/>
      <c r="C89" s="380"/>
      <c r="D89" s="381"/>
      <c r="E89" s="382"/>
      <c r="F89" s="371"/>
      <c r="G89" s="372"/>
      <c r="H89" s="372">
        <v>0</v>
      </c>
      <c r="I89" s="373"/>
      <c r="J89" s="370">
        <f t="shared" si="3"/>
        <v>0</v>
      </c>
      <c r="K89" s="374">
        <f t="shared" si="4"/>
        <v>0</v>
      </c>
      <c r="L89" s="425"/>
    </row>
    <row r="90" spans="1:12" ht="15" x14ac:dyDescent="0.3">
      <c r="A90" s="355" t="str">
        <f t="shared" si="2"/>
        <v>Hide</v>
      </c>
      <c r="B90" s="411"/>
      <c r="C90" s="380"/>
      <c r="D90" s="381"/>
      <c r="E90" s="382"/>
      <c r="F90" s="371"/>
      <c r="G90" s="372"/>
      <c r="H90" s="372">
        <v>0</v>
      </c>
      <c r="I90" s="373"/>
      <c r="J90" s="370">
        <f t="shared" si="3"/>
        <v>0</v>
      </c>
      <c r="K90" s="374">
        <f t="shared" si="4"/>
        <v>0</v>
      </c>
      <c r="L90" s="425"/>
    </row>
    <row r="91" spans="1:12" ht="15" x14ac:dyDescent="0.3">
      <c r="A91" s="355" t="str">
        <f t="shared" si="2"/>
        <v>Hide</v>
      </c>
      <c r="B91" s="411"/>
      <c r="C91" s="380"/>
      <c r="D91" s="381"/>
      <c r="E91" s="382"/>
      <c r="F91" s="371"/>
      <c r="G91" s="372"/>
      <c r="H91" s="372">
        <v>0</v>
      </c>
      <c r="I91" s="373"/>
      <c r="J91" s="370">
        <f t="shared" si="3"/>
        <v>0</v>
      </c>
      <c r="K91" s="374">
        <f t="shared" si="4"/>
        <v>0</v>
      </c>
      <c r="L91" s="425"/>
    </row>
    <row r="92" spans="1:12" ht="15" x14ac:dyDescent="0.3">
      <c r="A92" s="355" t="str">
        <f t="shared" si="2"/>
        <v>Hide</v>
      </c>
      <c r="B92" s="411"/>
      <c r="C92" s="380"/>
      <c r="D92" s="381"/>
      <c r="E92" s="382"/>
      <c r="F92" s="371"/>
      <c r="G92" s="372"/>
      <c r="H92" s="372">
        <v>0</v>
      </c>
      <c r="I92" s="373"/>
      <c r="J92" s="370">
        <f t="shared" si="3"/>
        <v>0</v>
      </c>
      <c r="K92" s="374">
        <f t="shared" si="4"/>
        <v>0</v>
      </c>
      <c r="L92" s="425"/>
    </row>
    <row r="93" spans="1:12" ht="15" x14ac:dyDescent="0.3">
      <c r="A93" s="355" t="str">
        <f t="shared" si="2"/>
        <v>Hide</v>
      </c>
      <c r="B93" s="411"/>
      <c r="C93" s="380"/>
      <c r="D93" s="381"/>
      <c r="E93" s="382"/>
      <c r="F93" s="371"/>
      <c r="G93" s="372"/>
      <c r="H93" s="372">
        <v>0</v>
      </c>
      <c r="I93" s="373"/>
      <c r="J93" s="370">
        <f t="shared" si="3"/>
        <v>0</v>
      </c>
      <c r="K93" s="374">
        <f t="shared" si="4"/>
        <v>0</v>
      </c>
      <c r="L93" s="425"/>
    </row>
    <row r="94" spans="1:12" ht="15" x14ac:dyDescent="0.3">
      <c r="A94" s="355" t="str">
        <f t="shared" si="2"/>
        <v>Hide</v>
      </c>
      <c r="B94" s="411"/>
      <c r="C94" s="380"/>
      <c r="D94" s="381"/>
      <c r="E94" s="382"/>
      <c r="F94" s="371"/>
      <c r="G94" s="372"/>
      <c r="H94" s="372">
        <v>0</v>
      </c>
      <c r="I94" s="373"/>
      <c r="J94" s="370">
        <f t="shared" si="3"/>
        <v>0</v>
      </c>
      <c r="K94" s="374">
        <f t="shared" si="4"/>
        <v>0</v>
      </c>
      <c r="L94" s="425"/>
    </row>
    <row r="95" spans="1:12" ht="15" x14ac:dyDescent="0.3">
      <c r="A95" s="355" t="str">
        <f t="shared" si="2"/>
        <v>Hide</v>
      </c>
      <c r="B95" s="411"/>
      <c r="C95" s="380"/>
      <c r="D95" s="381"/>
      <c r="E95" s="382"/>
      <c r="F95" s="371"/>
      <c r="G95" s="372"/>
      <c r="H95" s="372">
        <v>0</v>
      </c>
      <c r="I95" s="373"/>
      <c r="J95" s="370">
        <f t="shared" si="3"/>
        <v>0</v>
      </c>
      <c r="K95" s="374">
        <f t="shared" si="4"/>
        <v>0</v>
      </c>
      <c r="L95" s="425"/>
    </row>
    <row r="96" spans="1:12" ht="15" x14ac:dyDescent="0.3">
      <c r="A96" s="355" t="str">
        <f t="shared" si="2"/>
        <v>Hide</v>
      </c>
      <c r="B96" s="411"/>
      <c r="C96" s="380"/>
      <c r="D96" s="381"/>
      <c r="E96" s="382"/>
      <c r="F96" s="371"/>
      <c r="G96" s="372"/>
      <c r="H96" s="372">
        <v>0</v>
      </c>
      <c r="I96" s="373"/>
      <c r="J96" s="370">
        <f t="shared" si="3"/>
        <v>0</v>
      </c>
      <c r="K96" s="374">
        <f t="shared" si="4"/>
        <v>0</v>
      </c>
      <c r="L96" s="425"/>
    </row>
    <row r="97" spans="1:12" ht="15" x14ac:dyDescent="0.3">
      <c r="A97" s="355" t="str">
        <f t="shared" si="2"/>
        <v>Hide</v>
      </c>
      <c r="B97" s="411"/>
      <c r="C97" s="380"/>
      <c r="D97" s="381"/>
      <c r="E97" s="382"/>
      <c r="F97" s="371"/>
      <c r="G97" s="372"/>
      <c r="H97" s="372">
        <v>0</v>
      </c>
      <c r="I97" s="373"/>
      <c r="J97" s="370">
        <f t="shared" si="3"/>
        <v>0</v>
      </c>
      <c r="K97" s="374">
        <f t="shared" si="4"/>
        <v>0</v>
      </c>
      <c r="L97" s="425"/>
    </row>
    <row r="98" spans="1:12" ht="15" x14ac:dyDescent="0.3">
      <c r="A98" s="355" t="str">
        <f t="shared" si="2"/>
        <v>Hide</v>
      </c>
      <c r="B98" s="411"/>
      <c r="C98" s="380"/>
      <c r="D98" s="381"/>
      <c r="E98" s="382"/>
      <c r="F98" s="371"/>
      <c r="G98" s="372"/>
      <c r="H98" s="372">
        <v>0</v>
      </c>
      <c r="I98" s="373"/>
      <c r="J98" s="370">
        <f t="shared" si="3"/>
        <v>0</v>
      </c>
      <c r="K98" s="374">
        <f t="shared" si="4"/>
        <v>0</v>
      </c>
      <c r="L98" s="425"/>
    </row>
    <row r="99" spans="1:12" ht="15" x14ac:dyDescent="0.3">
      <c r="A99" s="355" t="str">
        <f t="shared" si="2"/>
        <v>Hide</v>
      </c>
      <c r="B99" s="411"/>
      <c r="C99" s="380"/>
      <c r="D99" s="381"/>
      <c r="E99" s="382"/>
      <c r="F99" s="371"/>
      <c r="G99" s="372"/>
      <c r="H99" s="372">
        <v>0</v>
      </c>
      <c r="I99" s="373"/>
      <c r="J99" s="370">
        <f t="shared" si="3"/>
        <v>0</v>
      </c>
      <c r="K99" s="374">
        <f t="shared" si="4"/>
        <v>0</v>
      </c>
      <c r="L99" s="425"/>
    </row>
    <row r="100" spans="1:12" ht="15" x14ac:dyDescent="0.3">
      <c r="A100" s="355" t="str">
        <f t="shared" si="2"/>
        <v>Hide</v>
      </c>
      <c r="B100" s="411"/>
      <c r="C100" s="380"/>
      <c r="D100" s="381"/>
      <c r="E100" s="382"/>
      <c r="F100" s="371"/>
      <c r="G100" s="372"/>
      <c r="H100" s="372">
        <v>0</v>
      </c>
      <c r="I100" s="373"/>
      <c r="J100" s="370">
        <f t="shared" si="3"/>
        <v>0</v>
      </c>
      <c r="K100" s="374">
        <f t="shared" si="4"/>
        <v>0</v>
      </c>
      <c r="L100" s="425"/>
    </row>
    <row r="101" spans="1:12" ht="15" x14ac:dyDescent="0.3">
      <c r="A101" s="355" t="str">
        <f t="shared" si="2"/>
        <v>Hide</v>
      </c>
      <c r="B101" s="411"/>
      <c r="C101" s="380"/>
      <c r="D101" s="381"/>
      <c r="E101" s="382"/>
      <c r="F101" s="371"/>
      <c r="G101" s="372"/>
      <c r="H101" s="372">
        <v>0</v>
      </c>
      <c r="I101" s="373"/>
      <c r="J101" s="370">
        <f t="shared" si="3"/>
        <v>0</v>
      </c>
      <c r="K101" s="374">
        <f t="shared" si="4"/>
        <v>0</v>
      </c>
      <c r="L101" s="425"/>
    </row>
    <row r="102" spans="1:12" ht="15" x14ac:dyDescent="0.3">
      <c r="A102" s="355" t="str">
        <f t="shared" si="2"/>
        <v>Hide</v>
      </c>
      <c r="B102" s="411"/>
      <c r="C102" s="380"/>
      <c r="D102" s="381"/>
      <c r="E102" s="382"/>
      <c r="F102" s="371"/>
      <c r="G102" s="372"/>
      <c r="H102" s="372">
        <v>0</v>
      </c>
      <c r="I102" s="373"/>
      <c r="J102" s="370">
        <f t="shared" si="3"/>
        <v>0</v>
      </c>
      <c r="K102" s="374">
        <f t="shared" si="4"/>
        <v>0</v>
      </c>
      <c r="L102" s="425"/>
    </row>
    <row r="103" spans="1:12" ht="15" x14ac:dyDescent="0.3">
      <c r="A103" s="355" t="str">
        <f t="shared" si="2"/>
        <v>Hide</v>
      </c>
      <c r="B103" s="411"/>
      <c r="C103" s="380"/>
      <c r="D103" s="381"/>
      <c r="E103" s="382"/>
      <c r="F103" s="371"/>
      <c r="G103" s="372"/>
      <c r="H103" s="372">
        <v>0</v>
      </c>
      <c r="I103" s="373"/>
      <c r="J103" s="370">
        <f t="shared" si="3"/>
        <v>0</v>
      </c>
      <c r="K103" s="374">
        <f t="shared" si="4"/>
        <v>0</v>
      </c>
      <c r="L103" s="425"/>
    </row>
    <row r="104" spans="1:12" ht="15" x14ac:dyDescent="0.3">
      <c r="A104" s="355" t="str">
        <f t="shared" si="2"/>
        <v>Hide</v>
      </c>
      <c r="B104" s="411"/>
      <c r="C104" s="380"/>
      <c r="D104" s="381"/>
      <c r="E104" s="382"/>
      <c r="F104" s="371"/>
      <c r="G104" s="372"/>
      <c r="H104" s="372">
        <v>0</v>
      </c>
      <c r="I104" s="373"/>
      <c r="J104" s="370">
        <f t="shared" si="3"/>
        <v>0</v>
      </c>
      <c r="K104" s="374">
        <f t="shared" si="4"/>
        <v>0</v>
      </c>
      <c r="L104" s="425"/>
    </row>
    <row r="105" spans="1:12" ht="15" x14ac:dyDescent="0.3">
      <c r="A105" s="355" t="str">
        <f t="shared" si="2"/>
        <v>Hide</v>
      </c>
      <c r="B105" s="411"/>
      <c r="C105" s="380"/>
      <c r="D105" s="381"/>
      <c r="E105" s="382"/>
      <c r="F105" s="371"/>
      <c r="G105" s="372"/>
      <c r="H105" s="372">
        <v>0</v>
      </c>
      <c r="I105" s="373"/>
      <c r="J105" s="370">
        <f t="shared" si="3"/>
        <v>0</v>
      </c>
      <c r="K105" s="374">
        <f t="shared" si="4"/>
        <v>0</v>
      </c>
      <c r="L105" s="425"/>
    </row>
    <row r="106" spans="1:12" ht="15" x14ac:dyDescent="0.3">
      <c r="A106" s="355" t="str">
        <f t="shared" si="2"/>
        <v>Hide</v>
      </c>
      <c r="B106" s="411"/>
      <c r="C106" s="380"/>
      <c r="D106" s="381"/>
      <c r="E106" s="382"/>
      <c r="F106" s="371"/>
      <c r="G106" s="372"/>
      <c r="H106" s="372">
        <v>0</v>
      </c>
      <c r="I106" s="373"/>
      <c r="J106" s="370">
        <f t="shared" si="3"/>
        <v>0</v>
      </c>
      <c r="K106" s="374">
        <f t="shared" si="4"/>
        <v>0</v>
      </c>
      <c r="L106" s="425"/>
    </row>
    <row r="107" spans="1:12" ht="15" x14ac:dyDescent="0.3">
      <c r="A107" s="355" t="str">
        <f t="shared" si="2"/>
        <v>Hide</v>
      </c>
      <c r="B107" s="411"/>
      <c r="C107" s="380"/>
      <c r="D107" s="381"/>
      <c r="E107" s="382"/>
      <c r="F107" s="371"/>
      <c r="G107" s="372"/>
      <c r="H107" s="372">
        <v>0</v>
      </c>
      <c r="I107" s="373"/>
      <c r="J107" s="370">
        <f t="shared" si="3"/>
        <v>0</v>
      </c>
      <c r="K107" s="374">
        <f t="shared" si="4"/>
        <v>0</v>
      </c>
      <c r="L107" s="425"/>
    </row>
    <row r="108" spans="1:12" ht="15" x14ac:dyDescent="0.3">
      <c r="A108" s="355" t="str">
        <f t="shared" si="2"/>
        <v>Hide</v>
      </c>
      <c r="B108" s="411"/>
      <c r="C108" s="483"/>
      <c r="D108" s="484"/>
      <c r="E108" s="485"/>
      <c r="F108" s="371"/>
      <c r="G108" s="372"/>
      <c r="H108" s="372">
        <v>0</v>
      </c>
      <c r="I108" s="373"/>
      <c r="J108" s="370">
        <f t="shared" si="3"/>
        <v>0</v>
      </c>
      <c r="K108" s="374">
        <f t="shared" si="1"/>
        <v>0</v>
      </c>
      <c r="L108" s="425"/>
    </row>
    <row r="109" spans="1:12" ht="15" x14ac:dyDescent="0.3">
      <c r="A109" s="355" t="str">
        <f t="shared" si="2"/>
        <v>Hide</v>
      </c>
      <c r="B109" s="411"/>
      <c r="C109" s="483"/>
      <c r="D109" s="484"/>
      <c r="E109" s="485"/>
      <c r="F109" s="371"/>
      <c r="G109" s="372"/>
      <c r="H109" s="372">
        <v>0</v>
      </c>
      <c r="I109" s="373"/>
      <c r="J109" s="370">
        <f t="shared" si="3"/>
        <v>0</v>
      </c>
      <c r="K109" s="374">
        <f t="shared" si="1"/>
        <v>0</v>
      </c>
      <c r="L109" s="425"/>
    </row>
    <row r="110" spans="1:12" ht="15" x14ac:dyDescent="0.3">
      <c r="A110" s="355" t="str">
        <f t="shared" si="2"/>
        <v>Hide</v>
      </c>
      <c r="B110" s="411"/>
      <c r="C110" s="483"/>
      <c r="D110" s="484"/>
      <c r="E110" s="485"/>
      <c r="F110" s="371"/>
      <c r="G110" s="372"/>
      <c r="H110" s="372">
        <v>0</v>
      </c>
      <c r="I110" s="373"/>
      <c r="J110" s="370">
        <f t="shared" ref="J110:J124" si="5">IF(G110&lt;&gt;0,14-(G110 + H110),0)</f>
        <v>0</v>
      </c>
      <c r="K110" s="374">
        <f t="shared" si="1"/>
        <v>0</v>
      </c>
      <c r="L110" s="425"/>
    </row>
    <row r="111" spans="1:12" ht="15" x14ac:dyDescent="0.3">
      <c r="A111" s="355" t="str">
        <f t="shared" si="2"/>
        <v>Hide</v>
      </c>
      <c r="B111" s="411"/>
      <c r="C111" s="486"/>
      <c r="D111" s="487"/>
      <c r="E111" s="488"/>
      <c r="F111" s="371"/>
      <c r="G111" s="372"/>
      <c r="H111" s="372">
        <v>0</v>
      </c>
      <c r="I111" s="373"/>
      <c r="J111" s="370">
        <f t="shared" si="5"/>
        <v>0</v>
      </c>
      <c r="K111" s="374">
        <f t="shared" si="1"/>
        <v>0</v>
      </c>
      <c r="L111" s="425"/>
    </row>
    <row r="112" spans="1:12" ht="15" x14ac:dyDescent="0.3">
      <c r="A112" s="355" t="str">
        <f t="shared" si="2"/>
        <v>Hide</v>
      </c>
      <c r="B112" s="411"/>
      <c r="C112" s="486"/>
      <c r="D112" s="487"/>
      <c r="E112" s="488"/>
      <c r="F112" s="371"/>
      <c r="G112" s="372"/>
      <c r="H112" s="372">
        <v>0</v>
      </c>
      <c r="I112" s="373"/>
      <c r="J112" s="370">
        <f t="shared" si="5"/>
        <v>0</v>
      </c>
      <c r="K112" s="374">
        <f t="shared" si="1"/>
        <v>0</v>
      </c>
      <c r="L112" s="425"/>
    </row>
    <row r="113" spans="1:12" ht="15" x14ac:dyDescent="0.3">
      <c r="A113" s="355" t="str">
        <f t="shared" si="2"/>
        <v>Hide</v>
      </c>
      <c r="B113" s="411"/>
      <c r="C113" s="486"/>
      <c r="D113" s="487"/>
      <c r="E113" s="488"/>
      <c r="F113" s="371"/>
      <c r="G113" s="372"/>
      <c r="H113" s="372">
        <v>0</v>
      </c>
      <c r="I113" s="373"/>
      <c r="J113" s="370">
        <f t="shared" si="5"/>
        <v>0</v>
      </c>
      <c r="K113" s="374">
        <f t="shared" si="1"/>
        <v>0</v>
      </c>
      <c r="L113" s="425"/>
    </row>
    <row r="114" spans="1:12" ht="15" x14ac:dyDescent="0.3">
      <c r="A114" s="355" t="str">
        <f t="shared" si="2"/>
        <v>Hide</v>
      </c>
      <c r="B114" s="411"/>
      <c r="C114" s="483"/>
      <c r="D114" s="484"/>
      <c r="E114" s="485"/>
      <c r="F114" s="371"/>
      <c r="G114" s="372"/>
      <c r="H114" s="372">
        <v>0</v>
      </c>
      <c r="I114" s="373"/>
      <c r="J114" s="370">
        <f t="shared" si="5"/>
        <v>0</v>
      </c>
      <c r="K114" s="374">
        <f t="shared" si="1"/>
        <v>0</v>
      </c>
      <c r="L114" s="425"/>
    </row>
    <row r="115" spans="1:12" ht="15" x14ac:dyDescent="0.3">
      <c r="A115" s="355" t="str">
        <f t="shared" si="2"/>
        <v>Hide</v>
      </c>
      <c r="B115" s="411"/>
      <c r="C115" s="483"/>
      <c r="D115" s="484"/>
      <c r="E115" s="485"/>
      <c r="F115" s="371"/>
      <c r="G115" s="372"/>
      <c r="H115" s="372">
        <v>0</v>
      </c>
      <c r="I115" s="373"/>
      <c r="J115" s="370">
        <f t="shared" si="5"/>
        <v>0</v>
      </c>
      <c r="K115" s="374">
        <f t="shared" si="1"/>
        <v>0</v>
      </c>
      <c r="L115" s="425"/>
    </row>
    <row r="116" spans="1:12" ht="15" x14ac:dyDescent="0.3">
      <c r="A116" s="355" t="str">
        <f t="shared" si="2"/>
        <v>Hide</v>
      </c>
      <c r="B116" s="411"/>
      <c r="C116" s="483"/>
      <c r="D116" s="484"/>
      <c r="E116" s="485"/>
      <c r="F116" s="371"/>
      <c r="G116" s="372"/>
      <c r="H116" s="372">
        <v>0</v>
      </c>
      <c r="I116" s="373"/>
      <c r="J116" s="370">
        <f t="shared" si="5"/>
        <v>0</v>
      </c>
      <c r="K116" s="374">
        <f t="shared" si="1"/>
        <v>0</v>
      </c>
      <c r="L116" s="425"/>
    </row>
    <row r="117" spans="1:12" ht="15" x14ac:dyDescent="0.3">
      <c r="A117" s="355" t="str">
        <f t="shared" si="2"/>
        <v>Hide</v>
      </c>
      <c r="B117" s="411"/>
      <c r="C117" s="380"/>
      <c r="D117" s="381"/>
      <c r="E117" s="382"/>
      <c r="F117" s="371"/>
      <c r="G117" s="372"/>
      <c r="H117" s="372">
        <v>0</v>
      </c>
      <c r="I117" s="373"/>
      <c r="J117" s="370">
        <f t="shared" si="5"/>
        <v>0</v>
      </c>
      <c r="K117" s="374">
        <f t="shared" si="1"/>
        <v>0</v>
      </c>
      <c r="L117" s="425"/>
    </row>
    <row r="118" spans="1:12" ht="15" x14ac:dyDescent="0.3">
      <c r="A118" s="355" t="str">
        <f t="shared" si="2"/>
        <v>Hide</v>
      </c>
      <c r="B118" s="411"/>
      <c r="C118" s="380"/>
      <c r="D118" s="381"/>
      <c r="E118" s="382"/>
      <c r="F118" s="371"/>
      <c r="G118" s="372"/>
      <c r="H118" s="372">
        <v>0</v>
      </c>
      <c r="I118" s="373"/>
      <c r="J118" s="370">
        <f t="shared" si="5"/>
        <v>0</v>
      </c>
      <c r="K118" s="374">
        <f t="shared" si="1"/>
        <v>0</v>
      </c>
      <c r="L118" s="425"/>
    </row>
    <row r="119" spans="1:12" ht="15" x14ac:dyDescent="0.3">
      <c r="A119" s="355" t="str">
        <f t="shared" si="2"/>
        <v>Hide</v>
      </c>
      <c r="B119" s="411"/>
      <c r="C119" s="380"/>
      <c r="D119" s="381"/>
      <c r="E119" s="382"/>
      <c r="F119" s="371"/>
      <c r="G119" s="372"/>
      <c r="H119" s="372">
        <v>0</v>
      </c>
      <c r="I119" s="373"/>
      <c r="J119" s="370">
        <f t="shared" si="5"/>
        <v>0</v>
      </c>
      <c r="K119" s="374">
        <f t="shared" si="1"/>
        <v>0</v>
      </c>
      <c r="L119" s="425"/>
    </row>
    <row r="120" spans="1:12" ht="15" x14ac:dyDescent="0.3">
      <c r="A120" s="355" t="str">
        <f t="shared" si="2"/>
        <v>Hide</v>
      </c>
      <c r="B120" s="411"/>
      <c r="C120" s="380"/>
      <c r="D120" s="381"/>
      <c r="E120" s="382"/>
      <c r="F120" s="371"/>
      <c r="G120" s="372"/>
      <c r="H120" s="372">
        <v>0</v>
      </c>
      <c r="I120" s="373"/>
      <c r="J120" s="370">
        <f t="shared" si="5"/>
        <v>0</v>
      </c>
      <c r="K120" s="374">
        <f t="shared" si="1"/>
        <v>0</v>
      </c>
      <c r="L120" s="425"/>
    </row>
    <row r="121" spans="1:12" ht="15" x14ac:dyDescent="0.3">
      <c r="A121" s="355" t="str">
        <f t="shared" si="2"/>
        <v>Hide</v>
      </c>
      <c r="B121" s="411"/>
      <c r="C121" s="380"/>
      <c r="D121" s="381"/>
      <c r="E121" s="382"/>
      <c r="F121" s="371"/>
      <c r="G121" s="372"/>
      <c r="H121" s="372">
        <v>0</v>
      </c>
      <c r="I121" s="373"/>
      <c r="J121" s="370">
        <f t="shared" si="5"/>
        <v>0</v>
      </c>
      <c r="K121" s="374">
        <f t="shared" si="1"/>
        <v>0</v>
      </c>
      <c r="L121" s="425"/>
    </row>
    <row r="122" spans="1:12" ht="15" x14ac:dyDescent="0.3">
      <c r="A122" s="355" t="str">
        <f t="shared" si="2"/>
        <v>Hide</v>
      </c>
      <c r="B122" s="411"/>
      <c r="C122" s="380"/>
      <c r="D122" s="381"/>
      <c r="E122" s="382"/>
      <c r="F122" s="371"/>
      <c r="G122" s="372"/>
      <c r="H122" s="372">
        <v>0</v>
      </c>
      <c r="I122" s="373"/>
      <c r="J122" s="370">
        <f t="shared" si="5"/>
        <v>0</v>
      </c>
      <c r="K122" s="374">
        <f t="shared" si="1"/>
        <v>0</v>
      </c>
      <c r="L122" s="425"/>
    </row>
    <row r="123" spans="1:12" ht="15" x14ac:dyDescent="0.3">
      <c r="A123" s="355" t="str">
        <f t="shared" si="2"/>
        <v>Hide</v>
      </c>
      <c r="B123" s="411"/>
      <c r="C123" s="486"/>
      <c r="D123" s="487"/>
      <c r="E123" s="488"/>
      <c r="F123" s="371"/>
      <c r="G123" s="372"/>
      <c r="H123" s="372">
        <v>0</v>
      </c>
      <c r="I123" s="373"/>
      <c r="J123" s="370">
        <f t="shared" si="5"/>
        <v>0</v>
      </c>
      <c r="K123" s="374">
        <f t="shared" si="1"/>
        <v>0</v>
      </c>
      <c r="L123" s="425"/>
    </row>
    <row r="124" spans="1:12" ht="15" x14ac:dyDescent="0.3">
      <c r="A124" s="355" t="str">
        <f t="shared" si="2"/>
        <v>Hide</v>
      </c>
      <c r="B124" s="411"/>
      <c r="C124" s="486"/>
      <c r="D124" s="487"/>
      <c r="E124" s="488"/>
      <c r="F124" s="371"/>
      <c r="G124" s="372"/>
      <c r="H124" s="372">
        <v>0</v>
      </c>
      <c r="I124" s="373"/>
      <c r="J124" s="370">
        <f t="shared" si="5"/>
        <v>0</v>
      </c>
      <c r="K124" s="374">
        <f t="shared" si="1"/>
        <v>0</v>
      </c>
      <c r="L124" s="425"/>
    </row>
    <row r="125" spans="1:12" ht="15.6" x14ac:dyDescent="0.3">
      <c r="A125" s="355"/>
      <c r="B125" s="411"/>
      <c r="C125" s="399"/>
      <c r="D125" s="377"/>
      <c r="E125" s="377"/>
      <c r="F125" s="377"/>
      <c r="G125" s="375"/>
      <c r="H125" s="375"/>
      <c r="I125" s="490" t="s">
        <v>189</v>
      </c>
      <c r="J125" s="491"/>
      <c r="K125" s="376">
        <f>SUM(K45:K124)</f>
        <v>0</v>
      </c>
      <c r="L125" s="425"/>
    </row>
    <row r="126" spans="1:12" ht="16.2" thickBot="1" x14ac:dyDescent="0.35">
      <c r="A126" s="355"/>
      <c r="B126" s="411"/>
      <c r="C126" s="399"/>
      <c r="D126" s="377"/>
      <c r="E126" s="377"/>
      <c r="F126" s="377"/>
      <c r="G126" s="377"/>
      <c r="H126" s="377"/>
      <c r="I126" s="378"/>
      <c r="J126" s="378"/>
      <c r="K126" s="379"/>
      <c r="L126" s="425"/>
    </row>
    <row r="127" spans="1:12" ht="15.6" x14ac:dyDescent="0.3">
      <c r="A127" s="355"/>
      <c r="B127" s="411"/>
      <c r="C127" s="413"/>
      <c r="D127" s="395"/>
      <c r="E127" s="395"/>
      <c r="F127" s="395"/>
      <c r="G127" s="395"/>
      <c r="H127" s="395"/>
      <c r="I127" s="396"/>
      <c r="J127" s="396"/>
      <c r="K127" s="397"/>
      <c r="L127" s="425"/>
    </row>
    <row r="128" spans="1:12" ht="15" customHeight="1" x14ac:dyDescent="0.3">
      <c r="A128" s="355"/>
      <c r="B128" s="411"/>
      <c r="C128" s="437"/>
      <c r="D128" s="392" t="s">
        <v>195</v>
      </c>
      <c r="E128" s="392"/>
      <c r="F128" s="392"/>
      <c r="G128" s="392"/>
      <c r="H128" s="392"/>
      <c r="I128" s="392"/>
      <c r="J128" s="392"/>
      <c r="K128" s="398"/>
      <c r="L128" s="425"/>
    </row>
    <row r="129" spans="1:12" ht="15" customHeight="1" x14ac:dyDescent="0.3">
      <c r="A129" s="394"/>
      <c r="B129" s="411"/>
      <c r="C129" s="437"/>
      <c r="D129" s="509" t="s">
        <v>215</v>
      </c>
      <c r="E129" s="509"/>
      <c r="F129" s="509"/>
      <c r="G129" s="509"/>
      <c r="H129" s="509"/>
      <c r="I129" s="509"/>
      <c r="J129" s="509"/>
      <c r="K129" s="510"/>
      <c r="L129" s="425"/>
    </row>
    <row r="130" spans="1:12" x14ac:dyDescent="0.3">
      <c r="A130" s="394"/>
      <c r="B130" s="411"/>
      <c r="C130" s="437"/>
      <c r="D130" s="509"/>
      <c r="E130" s="509"/>
      <c r="F130" s="509"/>
      <c r="G130" s="509"/>
      <c r="H130" s="509"/>
      <c r="I130" s="509"/>
      <c r="J130" s="509"/>
      <c r="K130" s="510"/>
      <c r="L130" s="425"/>
    </row>
    <row r="131" spans="1:12" ht="18" customHeight="1" x14ac:dyDescent="0.3">
      <c r="A131" s="394"/>
      <c r="B131" s="411"/>
      <c r="C131" s="437"/>
      <c r="D131" s="509"/>
      <c r="E131" s="509"/>
      <c r="F131" s="509"/>
      <c r="G131" s="509"/>
      <c r="H131" s="509"/>
      <c r="I131" s="509"/>
      <c r="J131" s="509"/>
      <c r="K131" s="510"/>
      <c r="L131" s="425"/>
    </row>
    <row r="132" spans="1:12" ht="15.6" thickBot="1" x14ac:dyDescent="0.35">
      <c r="A132" s="394"/>
      <c r="B132" s="411"/>
      <c r="C132" s="414"/>
      <c r="D132" s="423"/>
      <c r="E132" s="423"/>
      <c r="F132" s="392"/>
      <c r="G132" s="423"/>
      <c r="H132" s="423"/>
      <c r="I132" s="423"/>
      <c r="J132" s="423"/>
      <c r="K132" s="438"/>
      <c r="L132" s="425"/>
    </row>
    <row r="133" spans="1:12" ht="16.2" thickBot="1" x14ac:dyDescent="0.35">
      <c r="A133" s="394"/>
      <c r="B133" s="411"/>
      <c r="C133" s="415"/>
      <c r="D133" s="442"/>
      <c r="E133" s="344" t="s">
        <v>154</v>
      </c>
      <c r="F133" s="393"/>
      <c r="G133" s="393"/>
      <c r="H133" s="393"/>
      <c r="I133" s="423"/>
      <c r="J133" s="423"/>
      <c r="K133" s="438"/>
      <c r="L133" s="425"/>
    </row>
    <row r="134" spans="1:12" ht="15" customHeight="1" x14ac:dyDescent="0.3">
      <c r="A134" s="394"/>
      <c r="B134" s="411"/>
      <c r="C134" s="437"/>
      <c r="D134" s="423"/>
      <c r="E134" s="423"/>
      <c r="F134" s="423"/>
      <c r="G134" s="423"/>
      <c r="H134" s="423"/>
      <c r="I134" s="423"/>
      <c r="J134" s="423"/>
      <c r="K134" s="438"/>
      <c r="L134" s="425"/>
    </row>
    <row r="135" spans="1:12" ht="15" x14ac:dyDescent="0.3">
      <c r="A135" s="394"/>
      <c r="B135" s="411"/>
      <c r="C135" s="416" t="s">
        <v>32</v>
      </c>
      <c r="D135" s="392"/>
      <c r="E135" s="392"/>
      <c r="F135" s="492"/>
      <c r="G135" s="492"/>
      <c r="H135" s="492"/>
      <c r="I135" s="492"/>
      <c r="J135" s="492"/>
      <c r="K135" s="398"/>
      <c r="L135" s="425"/>
    </row>
    <row r="136" spans="1:12" ht="15" x14ac:dyDescent="0.3">
      <c r="A136" s="394"/>
      <c r="B136" s="411"/>
      <c r="C136" s="417" t="s">
        <v>6</v>
      </c>
      <c r="D136" s="392"/>
      <c r="E136" s="392"/>
      <c r="F136" s="493"/>
      <c r="G136" s="493"/>
      <c r="H136" s="493"/>
      <c r="I136" s="493"/>
      <c r="J136" s="493"/>
      <c r="K136" s="398"/>
      <c r="L136" s="425"/>
    </row>
    <row r="137" spans="1:12" ht="15" x14ac:dyDescent="0.3">
      <c r="A137" s="394"/>
      <c r="B137" s="411"/>
      <c r="C137" s="417" t="s">
        <v>7</v>
      </c>
      <c r="D137" s="392"/>
      <c r="E137" s="392"/>
      <c r="F137" s="489"/>
      <c r="G137" s="489"/>
      <c r="H137" s="489"/>
      <c r="I137" s="489"/>
      <c r="J137" s="489"/>
      <c r="K137" s="398"/>
      <c r="L137" s="425"/>
    </row>
    <row r="138" spans="1:12" ht="15.6" thickBot="1" x14ac:dyDescent="0.35">
      <c r="A138" s="394"/>
      <c r="B138" s="411"/>
      <c r="C138" s="418"/>
      <c r="D138" s="419"/>
      <c r="E138" s="419"/>
      <c r="F138" s="439"/>
      <c r="G138" s="439"/>
      <c r="H138" s="439"/>
      <c r="I138" s="439"/>
      <c r="J138" s="439"/>
      <c r="K138" s="420"/>
      <c r="L138" s="425"/>
    </row>
    <row r="139" spans="1:12" ht="15.6" x14ac:dyDescent="0.3">
      <c r="A139" s="440"/>
      <c r="B139" s="432"/>
      <c r="C139" s="433"/>
      <c r="D139" s="433"/>
      <c r="E139" s="433"/>
      <c r="F139" s="433"/>
      <c r="G139" s="433"/>
      <c r="H139" s="433"/>
      <c r="I139" s="433"/>
      <c r="J139" s="433"/>
      <c r="K139" s="433"/>
      <c r="L139" s="425"/>
    </row>
    <row r="140" spans="1:12" ht="15.6" x14ac:dyDescent="0.3">
      <c r="A140" s="440"/>
      <c r="B140" s="432"/>
      <c r="C140" s="433"/>
      <c r="D140" s="433"/>
      <c r="E140" s="433"/>
      <c r="F140" s="433"/>
      <c r="G140" s="433"/>
      <c r="H140" s="433"/>
      <c r="I140" s="433"/>
      <c r="J140" s="433"/>
      <c r="K140" s="433"/>
      <c r="L140" s="425"/>
    </row>
    <row r="141" spans="1:12" x14ac:dyDescent="0.3">
      <c r="B141" s="432"/>
      <c r="C141" s="449" t="s">
        <v>216</v>
      </c>
      <c r="D141" s="423"/>
      <c r="E141" s="423"/>
      <c r="F141" s="423"/>
      <c r="G141" s="423"/>
      <c r="H141" s="423"/>
      <c r="I141" s="423"/>
      <c r="J141" s="423"/>
      <c r="K141" s="423"/>
      <c r="L141" s="425"/>
    </row>
    <row r="142" spans="1:12" x14ac:dyDescent="0.3">
      <c r="B142" s="441"/>
      <c r="C142" s="429"/>
      <c r="D142" s="429"/>
      <c r="E142" s="429"/>
      <c r="F142" s="429"/>
      <c r="G142" s="429"/>
      <c r="H142" s="429"/>
      <c r="I142" s="429"/>
      <c r="J142" s="429"/>
      <c r="K142" s="429"/>
      <c r="L142" s="430"/>
    </row>
  </sheetData>
  <sheetProtection password="CC12" sheet="1" objects="1" scenarios="1"/>
  <autoFilter ref="A43:K43"/>
  <mergeCells count="112">
    <mergeCell ref="C21:K21"/>
    <mergeCell ref="C24:D24"/>
    <mergeCell ref="E24:F24"/>
    <mergeCell ref="D129:K131"/>
    <mergeCell ref="C31:D31"/>
    <mergeCell ref="E31:F31"/>
    <mergeCell ref="G31:H31"/>
    <mergeCell ref="I31:J31"/>
    <mergeCell ref="G29:H29"/>
    <mergeCell ref="C50:E50"/>
    <mergeCell ref="C26:D26"/>
    <mergeCell ref="E26:F26"/>
    <mergeCell ref="C27:D27"/>
    <mergeCell ref="E27:F27"/>
    <mergeCell ref="C28:D28"/>
    <mergeCell ref="C40:K40"/>
    <mergeCell ref="C33:K37"/>
    <mergeCell ref="E28:F28"/>
    <mergeCell ref="C46:E46"/>
    <mergeCell ref="C47:E47"/>
    <mergeCell ref="C48:E48"/>
    <mergeCell ref="C49:E49"/>
    <mergeCell ref="C41:G41"/>
    <mergeCell ref="C42:E42"/>
    <mergeCell ref="C44:E44"/>
    <mergeCell ref="C45:E45"/>
    <mergeCell ref="C39:K39"/>
    <mergeCell ref="C63:E63"/>
    <mergeCell ref="C64:E64"/>
    <mergeCell ref="C55:E55"/>
    <mergeCell ref="C56:E56"/>
    <mergeCell ref="C57:E57"/>
    <mergeCell ref="C58:E58"/>
    <mergeCell ref="C59:E59"/>
    <mergeCell ref="C51:E51"/>
    <mergeCell ref="C52:E52"/>
    <mergeCell ref="C53:E53"/>
    <mergeCell ref="C54:E54"/>
    <mergeCell ref="C110:E110"/>
    <mergeCell ref="C111:E111"/>
    <mergeCell ref="C112:E112"/>
    <mergeCell ref="C113:E113"/>
    <mergeCell ref="I28:J28"/>
    <mergeCell ref="I29:J29"/>
    <mergeCell ref="I30:J30"/>
    <mergeCell ref="F137:J137"/>
    <mergeCell ref="I125:J125"/>
    <mergeCell ref="C114:E114"/>
    <mergeCell ref="C115:E115"/>
    <mergeCell ref="C116:E116"/>
    <mergeCell ref="C123:E123"/>
    <mergeCell ref="C124:E124"/>
    <mergeCell ref="F135:J135"/>
    <mergeCell ref="F136:J136"/>
    <mergeCell ref="C80:E80"/>
    <mergeCell ref="C81:E81"/>
    <mergeCell ref="C82:E82"/>
    <mergeCell ref="C83:E83"/>
    <mergeCell ref="C108:E108"/>
    <mergeCell ref="C75:E75"/>
    <mergeCell ref="C76:E76"/>
    <mergeCell ref="C77:E77"/>
    <mergeCell ref="C22:K22"/>
    <mergeCell ref="C29:D29"/>
    <mergeCell ref="E29:F29"/>
    <mergeCell ref="C30:D30"/>
    <mergeCell ref="E30:F30"/>
    <mergeCell ref="G30:H30"/>
    <mergeCell ref="G25:H25"/>
    <mergeCell ref="I25:J25"/>
    <mergeCell ref="C109:E109"/>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G24:H24"/>
    <mergeCell ref="G26:H26"/>
    <mergeCell ref="G27:H27"/>
    <mergeCell ref="G28:H28"/>
    <mergeCell ref="I24:J24"/>
    <mergeCell ref="I26:J26"/>
    <mergeCell ref="I27:J27"/>
    <mergeCell ref="E25:F25"/>
    <mergeCell ref="C25:D25"/>
    <mergeCell ref="D4:F4"/>
    <mergeCell ref="D15:F15"/>
    <mergeCell ref="G9:I9"/>
    <mergeCell ref="G10:I10"/>
    <mergeCell ref="G11:I11"/>
    <mergeCell ref="G16:I16"/>
    <mergeCell ref="G8:I8"/>
    <mergeCell ref="G17:I17"/>
    <mergeCell ref="G18:I18"/>
    <mergeCell ref="D5:F5"/>
    <mergeCell ref="D6:F6"/>
    <mergeCell ref="D7:F7"/>
    <mergeCell ref="D8:F8"/>
    <mergeCell ref="D9:F9"/>
    <mergeCell ref="G5:I5"/>
    <mergeCell ref="G6:I6"/>
    <mergeCell ref="G7:I7"/>
  </mergeCells>
  <dataValidations count="5">
    <dataValidation type="decimal" operator="lessThan" allowBlank="1" showInputMessage="1" showErrorMessage="1" errorTitle="Error" error="Fee stabilization cannot be used to support wages above $14 per hour in 2018. Please only enter wages less than $14 per hour." sqref="G45:G124">
      <formula1>14</formula1>
    </dataValidation>
    <dataValidation type="list" allowBlank="1" showInputMessage="1" showErrorMessage="1" sqref="F45:F124">
      <formula1>"RECE, Non-RECE, Supervisor, Home Visitor, Non-Program Staff"</formula1>
    </dataValidation>
    <dataValidation type="decimal" operator="greaterThan" allowBlank="1" showInputMessage="1" showErrorMessage="1" sqref="I27:J31">
      <formula1>G27</formula1>
    </dataValidation>
    <dataValidation type="decimal" operator="greaterThan" allowBlank="1" showInputMessage="1" showErrorMessage="1" errorTitle="Error" error="Fee stabilization funding will not be granted if the daily rate is not expected to increase with the increase in minimum wage." sqref="I26:J26">
      <formula1>G26</formula1>
    </dataValidation>
    <dataValidation type="decimal" operator="greaterThanOrEqual" allowBlank="1" showInputMessage="1" showErrorMessage="1" errorTitle="Error" error="The daily rate after receiving fee stabilization funding should be greater than or equal to the rate charged as of December 31st, 2017." sqref="G26:H31">
      <formula1>E26</formula1>
    </dataValidation>
  </dataValidations>
  <pageMargins left="0.7" right="0.7" top="0.75" bottom="0.75" header="0.3" footer="0.3"/>
  <pageSetup scale="4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5" r:id="rId4" name="Check Box 13">
              <controlPr locked="0" defaultSize="0" autoFill="0" autoLine="0" autoPict="0">
                <anchor moveWithCells="1">
                  <from>
                    <xdr:col>3</xdr:col>
                    <xdr:colOff>579120</xdr:colOff>
                    <xdr:row>131</xdr:row>
                    <xdr:rowOff>190500</xdr:rowOff>
                  </from>
                  <to>
                    <xdr:col>3</xdr:col>
                    <xdr:colOff>792480</xdr:colOff>
                    <xdr:row>133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WE Instructions</vt:lpstr>
      <vt:lpstr>Wage Enhancement Template</vt:lpstr>
      <vt:lpstr>FS Instructions</vt:lpstr>
      <vt:lpstr>Fee Stabilization Template</vt:lpstr>
      <vt:lpstr>'Fee Stabilization Template'!Print_Area</vt:lpstr>
      <vt:lpstr>'FS Instructions'!Print_Area</vt:lpstr>
      <vt:lpstr>'WE Instructions'!Print_Area</vt:lpstr>
    </vt:vector>
  </TitlesOfParts>
  <Company>MGS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Sparling, Laura A. (EDU)</dc:creator>
  <cp:lastModifiedBy>Cindy Phillips</cp:lastModifiedBy>
  <cp:lastPrinted>2018-01-08T15:30:18Z</cp:lastPrinted>
  <dcterms:created xsi:type="dcterms:W3CDTF">2014-10-16T21:01:20Z</dcterms:created>
  <dcterms:modified xsi:type="dcterms:W3CDTF">2018-01-11T14:01:05Z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