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N:\Strategic PB\Special Studies\Regional CIP\AHIP\Program Guidelines\"/>
    </mc:Choice>
  </mc:AlternateContent>
  <xr:revisionPtr revIDLastSave="0" documentId="8_{67BE5C1D-56EE-4ADA-B0B9-336EE967542B}" xr6:coauthVersionLast="47" xr6:coauthVersionMax="47" xr10:uidLastSave="{00000000-0000-0000-0000-000000000000}"/>
  <bookViews>
    <workbookView xWindow="28680" yWindow="-10740" windowWidth="29040" windowHeight="15840" xr2:uid="{2C0295E0-4B0F-43FF-989A-5370FA4AECC9}"/>
  </bookViews>
  <sheets>
    <sheet name="Application" sheetId="2" r:id="rId1"/>
    <sheet name="Rents" sheetId="3" r:id="rId2"/>
    <sheet name="Capital" sheetId="4" r:id="rId3"/>
    <sheet name="Operating" sheetId="5" r:id="rId4"/>
    <sheet name="AMR" sheetId="6"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4" i="4" l="1"/>
  <c r="B78" i="4" l="1"/>
  <c r="B50" i="4"/>
  <c r="B40" i="4"/>
  <c r="B33" i="4"/>
  <c r="B8" i="5"/>
  <c r="B9" i="5"/>
  <c r="B7" i="5"/>
  <c r="B6" i="5"/>
  <c r="B5" i="5"/>
  <c r="B4" i="5"/>
  <c r="B28" i="5" s="1"/>
  <c r="H1" i="3"/>
  <c r="G8" i="3" s="1"/>
  <c r="F5" i="3"/>
  <c r="B59" i="2"/>
  <c r="G11" i="3" l="1"/>
  <c r="G14" i="3"/>
  <c r="G5" i="3"/>
  <c r="G12" i="3"/>
  <c r="G13" i="3"/>
  <c r="G7" i="3"/>
  <c r="G6" i="3"/>
  <c r="B27" i="5" l="1"/>
  <c r="B84" i="4"/>
  <c r="B75" i="4"/>
  <c r="B62" i="4"/>
  <c r="B77" i="4"/>
  <c r="B7" i="4"/>
  <c r="B15" i="3"/>
  <c r="D15" i="3" s="1"/>
  <c r="H14" i="3"/>
  <c r="F14" i="3"/>
  <c r="H13" i="3"/>
  <c r="F13" i="3"/>
  <c r="H12" i="3"/>
  <c r="F12" i="3"/>
  <c r="H11" i="3"/>
  <c r="F11" i="3"/>
  <c r="C9" i="3"/>
  <c r="B9" i="3"/>
  <c r="G9" i="3" s="1"/>
  <c r="H8" i="3"/>
  <c r="F8" i="3"/>
  <c r="H7" i="3"/>
  <c r="F7" i="3"/>
  <c r="H6" i="3"/>
  <c r="F6" i="3"/>
  <c r="H5" i="3"/>
  <c r="B67" i="2"/>
  <c r="B63" i="2"/>
  <c r="B18" i="2"/>
  <c r="D9" i="3" l="1"/>
  <c r="H9" i="3" s="1"/>
  <c r="B87" i="4"/>
  <c r="C15" i="3"/>
  <c r="F15" i="3" s="1"/>
  <c r="G15" i="3"/>
  <c r="H15" i="3" s="1"/>
  <c r="B11" i="5"/>
  <c r="B14" i="5" s="1"/>
  <c r="B30" i="5" s="1"/>
  <c r="B32" i="5" s="1"/>
  <c r="F9" i="3" l="1"/>
</calcChain>
</file>

<file path=xl/sharedStrings.xml><?xml version="1.0" encoding="utf-8"?>
<sst xmlns="http://schemas.openxmlformats.org/spreadsheetml/2006/main" count="253" uniqueCount="223">
  <si>
    <t>1. Application Information</t>
  </si>
  <si>
    <t>Fillable</t>
  </si>
  <si>
    <t>General Information</t>
  </si>
  <si>
    <t>Applicant Information</t>
  </si>
  <si>
    <t>Project Description</t>
  </si>
  <si>
    <t>Parking Solutions</t>
  </si>
  <si>
    <t xml:space="preserve">      Parking allocated to Market Units</t>
  </si>
  <si>
    <t xml:space="preserve">      Parking allocated to Affordable Units</t>
  </si>
  <si>
    <t>Other Funding Sources</t>
  </si>
  <si>
    <t>Yes</t>
  </si>
  <si>
    <t>No</t>
  </si>
  <si>
    <t>Ajax</t>
  </si>
  <si>
    <t>Brock</t>
  </si>
  <si>
    <t>Clarington</t>
  </si>
  <si>
    <t>Oshawa</t>
  </si>
  <si>
    <t>Pickering</t>
  </si>
  <si>
    <t>Whitby</t>
  </si>
  <si>
    <t>Uxbridge</t>
  </si>
  <si>
    <t>Scugog</t>
  </si>
  <si>
    <t>2. Proposed Rents</t>
  </si>
  <si>
    <t>Unit Mix and Revenue Information</t>
  </si>
  <si>
    <t xml:space="preserve">Unit Type </t>
  </si>
  <si>
    <t>Number of Units</t>
  </si>
  <si>
    <t>Average Unit Size 
(square feet)</t>
  </si>
  <si>
    <t>Proposed Monthly Rent</t>
  </si>
  <si>
    <t>Proposed Monthly Rent 
(per square foot)</t>
  </si>
  <si>
    <t>Affordable Units</t>
  </si>
  <si>
    <t>1-bedroom</t>
  </si>
  <si>
    <t>2-bedroom</t>
  </si>
  <si>
    <t>3+ -bedroom</t>
  </si>
  <si>
    <t>Total Affordable Units</t>
  </si>
  <si>
    <t>Market Units</t>
  </si>
  <si>
    <t>Bachelor</t>
  </si>
  <si>
    <t>Total Market Units</t>
  </si>
  <si>
    <t>Parking Revenue</t>
  </si>
  <si>
    <t>Other Revenue</t>
  </si>
  <si>
    <t>3. Capital Budget</t>
  </si>
  <si>
    <t>Capital Budget</t>
  </si>
  <si>
    <t>Budget ($)</t>
  </si>
  <si>
    <t>Notes (please include description of assumptions used to arrive at costs and any additional explanatory information).</t>
  </si>
  <si>
    <t>Land Costs</t>
  </si>
  <si>
    <t>Hard Costs (inclusive of HST)</t>
  </si>
  <si>
    <t>Contingency</t>
  </si>
  <si>
    <t>Total Hard Costs</t>
  </si>
  <si>
    <t>Soft Costs (inclusive of HST)</t>
  </si>
  <si>
    <t>Consultants</t>
  </si>
  <si>
    <t>Architectural</t>
  </si>
  <si>
    <t>Landscape</t>
  </si>
  <si>
    <t>Interior designer</t>
  </si>
  <si>
    <t>Fire &amp; Code</t>
  </si>
  <si>
    <t xml:space="preserve">Cost </t>
  </si>
  <si>
    <t>Shoring</t>
  </si>
  <si>
    <t>Environmental</t>
  </si>
  <si>
    <t>Traffic</t>
  </si>
  <si>
    <t>Planning</t>
  </si>
  <si>
    <t xml:space="preserve">Energy </t>
  </si>
  <si>
    <t>Development (non-profits only)</t>
  </si>
  <si>
    <t>Other consultants (specify in Notes)</t>
  </si>
  <si>
    <t>Total Consultants Costs</t>
  </si>
  <si>
    <t>Site Costs</t>
  </si>
  <si>
    <t>Development and Administration Costs</t>
  </si>
  <si>
    <t>Community consultation and communications</t>
  </si>
  <si>
    <t>Warranty/Service</t>
  </si>
  <si>
    <t>Total Development and Administration Costs</t>
  </si>
  <si>
    <t>Financing Costs</t>
  </si>
  <si>
    <t>Appraisal</t>
  </si>
  <si>
    <t>Other (specify in Notes)</t>
  </si>
  <si>
    <t>Total Financing Costs</t>
  </si>
  <si>
    <t>Fees &amp; Permits</t>
  </si>
  <si>
    <t>Site Plan Control</t>
  </si>
  <si>
    <t>Total Fees &amp; Permits</t>
  </si>
  <si>
    <t>All other soft costs (describe in notes)</t>
  </si>
  <si>
    <t>Total Soft Costs</t>
  </si>
  <si>
    <t>Total Development Costs</t>
  </si>
  <si>
    <t xml:space="preserve">HST included in Total Development Cost </t>
  </si>
  <si>
    <t>Contributions and Refunds</t>
  </si>
  <si>
    <t>Total:</t>
  </si>
  <si>
    <t>Capital Funding (Incentives) Requested from Durham Region</t>
  </si>
  <si>
    <t>4. Operating Budget</t>
  </si>
  <si>
    <t>Operating Budget</t>
  </si>
  <si>
    <t>Project Revenue (annual)</t>
  </si>
  <si>
    <t>Operating Expenses (annual)</t>
  </si>
  <si>
    <t>Administration (e.g. bookeeping, legal, phone, office supplies, etc.)</t>
  </si>
  <si>
    <t>Utilities (including common areas)</t>
  </si>
  <si>
    <t>Other expenses (describe in Notes)</t>
  </si>
  <si>
    <t>Operating Model</t>
  </si>
  <si>
    <t>Suitable contract management and construction management experience is demonstrated by the lead Project Team Members</t>
  </si>
  <si>
    <t>Project planning, design, construction, and property management (pre and post occupancy) will be carried out by persons or corporations with the relevant experience, knowledge, skill, capacity, and ability</t>
  </si>
  <si>
    <t>Property management staff have the experience for working in similar sized developments and with the proposed tenant population</t>
  </si>
  <si>
    <t>Quantity surveying resources are proposed to monitor and control construction costs</t>
  </si>
  <si>
    <t>At least five years’ experience operating a rental housing project of similar size or confirmation of an agreement for property management services with an experienced non-profit or commercial property management company relevant to the Proposal submitted</t>
  </si>
  <si>
    <t>Inclusion of relevant key systems or building highlights deemed best practices or successful features in previous developments</t>
  </si>
  <si>
    <t xml:space="preserve">Successful completion of similar sized and scoped residential construction projects  </t>
  </si>
  <si>
    <t xml:space="preserve">The main activities/services and mission/mandate of the Company are consistent with this requirement </t>
  </si>
  <si>
    <t>Current business name report or certified profile report from Service Ontario/Ministry of Government and Consumer Services is included with proposal</t>
  </si>
  <si>
    <t xml:space="preserve">The engagement of companies/personnel with relevant development experience  </t>
  </si>
  <si>
    <t>Relevant details on the principals and their respective interests, roles and responsibilities as they relate to development, construction and residential property management</t>
  </si>
  <si>
    <t>Relevant corporate financial controls/practices in relation to managing budgets for construction projects and property management operating costs/revenues</t>
  </si>
  <si>
    <t>2021 AMR for Unit Type</t>
  </si>
  <si>
    <t>Municipality</t>
  </si>
  <si>
    <t>1 Bedroom</t>
  </si>
  <si>
    <t>2 Bedroom</t>
  </si>
  <si>
    <t>3+ Bedroom</t>
  </si>
  <si>
    <t>Source:</t>
  </si>
  <si>
    <t>% of AMR</t>
  </si>
  <si>
    <t>Municipality:</t>
  </si>
  <si>
    <t>Barrier free, universal and or flex design features are incorporated into the design for accessible units and apply to common areas and/or all units and meet or exceed building code requirements for accessibility including accommodations for auditory and visual accessibility and the storage of mobility devices</t>
  </si>
  <si>
    <t>Calculated Field</t>
  </si>
  <si>
    <t>Is the project eligible for other Regional incentives, funding offered by other levels of government and industry, or CMHC low cost financing?</t>
  </si>
  <si>
    <t>The Board of Directors and the corporation’s executive officers (non-profit Respondents) or Board of Directors/Principals/Owners, as well as copies of any partnerships entered into for the purposes of this proposal (private developer Respondents) demonstrate the roles, responsibilities and interests in delivering the project approval to engage in this development activity</t>
  </si>
  <si>
    <t>Proposed Period of Affordability (years)</t>
  </si>
  <si>
    <t>The Project is in proximity to transit facilities</t>
  </si>
  <si>
    <t>Area municipality</t>
  </si>
  <si>
    <t>Municipal address</t>
  </si>
  <si>
    <t>Site area (Acres)</t>
  </si>
  <si>
    <t>Building height (# of storeys)</t>
  </si>
  <si>
    <t>Total gross residential area (square feet)</t>
  </si>
  <si>
    <t>Total non-residential area (square feet)</t>
  </si>
  <si>
    <t>Total above-grade gross buildable area (square feet)</t>
  </si>
  <si>
    <t>Description of non-residential area (retail, services, supports, etc.)</t>
  </si>
  <si>
    <t>Organization/company name (full legal name and business name, as applicable)</t>
  </si>
  <si>
    <r>
      <rPr>
        <b/>
        <sz val="11"/>
        <color theme="1"/>
        <rFont val="Calibri"/>
        <family val="2"/>
        <scheme val="minor"/>
      </rPr>
      <t xml:space="preserve">Proposal Summary </t>
    </r>
    <r>
      <rPr>
        <sz val="11"/>
        <color theme="1"/>
        <rFont val="Calibri"/>
        <family val="2"/>
        <scheme val="minor"/>
      </rPr>
      <t xml:space="preserve">
The degree to which the proposal demonstrates:</t>
    </r>
  </si>
  <si>
    <r>
      <rPr>
        <b/>
        <sz val="11"/>
        <color theme="1"/>
        <rFont val="Calibri"/>
        <family val="2"/>
        <scheme val="minor"/>
      </rPr>
      <t>Work Team Background, Qualifications &amp; Experience</t>
    </r>
    <r>
      <rPr>
        <sz val="11"/>
        <color theme="1"/>
        <rFont val="Calibri"/>
        <family val="2"/>
        <scheme val="minor"/>
      </rPr>
      <t xml:space="preserve">
The degree to which their proposal demonstrates:</t>
    </r>
  </si>
  <si>
    <r>
      <rPr>
        <b/>
        <sz val="11"/>
        <color theme="1"/>
        <rFont val="Calibri"/>
        <family val="2"/>
        <scheme val="minor"/>
      </rPr>
      <t>Company Background, Qualifications &amp; Experience</t>
    </r>
    <r>
      <rPr>
        <sz val="11"/>
        <color theme="1"/>
        <rFont val="Calibri"/>
        <family val="2"/>
        <scheme val="minor"/>
      </rPr>
      <t xml:space="preserve">
The degree to which their proposal demonstrates experience in developing and operating affordable rental housing:</t>
    </r>
  </si>
  <si>
    <t>The Project will serve the tenant population to meet Regional goals and objectives as set out in the Regional Strategic Plan and At Home in Durham</t>
  </si>
  <si>
    <t>The market rationale for the total number of rental units including affordable and market units, unit types, and size of units for the proposed Project</t>
  </si>
  <si>
    <t>How accessible units are designed with features such as bathroom grab bars, useable kitchens, wider door ways to provide improved accessibility for people using an assistive device such as a wheelchair</t>
  </si>
  <si>
    <t>In multi-storied buildings with more than two residential floors, elevating devices are incorporated into the design</t>
  </si>
  <si>
    <t>Energy efficiencies are incorporated into unit design and provide an energy model which demonstrates estimated energy performance in line with our minimum requirements</t>
  </si>
  <si>
    <t>Energy efficient and sustainable components and features, e.g. energy efficient appliances, energy efficient technologies, water conservation, waste and recycling considerations are incorporated into the Project</t>
  </si>
  <si>
    <t>The Project is located in proximity to social supports, health care facilities, grocery stores, retail stores, schools, parks, and other amenities</t>
  </si>
  <si>
    <t>Where support service arrangements are proposed, designated space is available for on-site support service providers</t>
  </si>
  <si>
    <t>Where support services are being made available to improve tenant stability, verification that support services funding, supports and resources are available for the Project has been included in the proposal</t>
  </si>
  <si>
    <t>Community consultation has been factored into the development plan or has already taken place or in the case of rehabilitation of existing housing stock, a tenant relocation plan has been provided</t>
  </si>
  <si>
    <t>A plan for selecting tenants for affordable units so that units may be occupied upon issuance of the occupancy permit</t>
  </si>
  <si>
    <t>Conceptual, advanced, or working drawings illustrate the site plan context and are consistent with the Proposal summary, site details and Project timetable as submitted</t>
  </si>
  <si>
    <t>The Proposal promotes neighbourhood revitalization</t>
  </si>
  <si>
    <t>Use of common floor space, parking and amenity space is commensurate with proposed building use</t>
  </si>
  <si>
    <t>The Project provides live/work opportunities for Durham residents or supports the objective of revitalizing or intensifying Strategic Growth Areas, including Urban Growth Areas, Major Transit Station Areas, Regional Centres and Regional Corridors</t>
  </si>
  <si>
    <t>If Yes, please specify the program(s) and the progress made so far</t>
  </si>
  <si>
    <t>Total number of new surface parking spaces to be constructed</t>
  </si>
  <si>
    <t xml:space="preserve">      Parking allocated to non-residential use</t>
  </si>
  <si>
    <t>Total number of new underground parking spaces to be constructed</t>
  </si>
  <si>
    <t>Total number of new structured/deck parking spaces to be constructed</t>
  </si>
  <si>
    <t>Expected construction start date (YYYY-MM-DD)</t>
  </si>
  <si>
    <t>Expected construction completion date  (YYYY-MM-DD)</t>
  </si>
  <si>
    <t>Parking rate - blended average (per unit, monthly)</t>
  </si>
  <si>
    <t>Laundry revenue (total project, monthly)</t>
  </si>
  <si>
    <t>Non residential revenue (total project, monthly)</t>
  </si>
  <si>
    <t>Purchase price</t>
  </si>
  <si>
    <t>Legal fees</t>
  </si>
  <si>
    <t>Land costs total</t>
  </si>
  <si>
    <t>Land value (last appraisal)</t>
  </si>
  <si>
    <t>Estimated above-grade construction costs (all base construction, parking structure/deck, appliances and finishings, other)</t>
  </si>
  <si>
    <t xml:space="preserve">Estimated below-grade construction costs </t>
  </si>
  <si>
    <t>All other hard cost (demolition, remediation, landscaping, hardscaping, surface parking, service connection etc.)</t>
  </si>
  <si>
    <t>Building and property appraisal</t>
  </si>
  <si>
    <t>Geotechnical assessment</t>
  </si>
  <si>
    <t xml:space="preserve">Environmental assessment </t>
  </si>
  <si>
    <t>Other site costs (specify in Notes)</t>
  </si>
  <si>
    <t>Total site costs</t>
  </si>
  <si>
    <t>Organizational expenses (specify in notes - e.g. rent-up)</t>
  </si>
  <si>
    <t>Insurance during construction and final cost audit</t>
  </si>
  <si>
    <t>Builder's risk insurance</t>
  </si>
  <si>
    <t>Construction management fee</t>
  </si>
  <si>
    <t>Development management fee</t>
  </si>
  <si>
    <t>Loan commitment fee</t>
  </si>
  <si>
    <t>Standby fee</t>
  </si>
  <si>
    <t>Discharge fee</t>
  </si>
  <si>
    <t>Project monitor</t>
  </si>
  <si>
    <t>Deposit insurance commitment fee / application fee</t>
  </si>
  <si>
    <t>Construction loan interest</t>
  </si>
  <si>
    <t>Hydro &amp; water connection fees</t>
  </si>
  <si>
    <t>Property taxes during construction</t>
  </si>
  <si>
    <t>Other government funding (if any)</t>
  </si>
  <si>
    <t>Other private funding (if any)</t>
  </si>
  <si>
    <t>HST rebate</t>
  </si>
  <si>
    <t>Lump sum</t>
  </si>
  <si>
    <t>Cost per Affordable Unit</t>
  </si>
  <si>
    <t xml:space="preserve">Gross residential rental income  </t>
  </si>
  <si>
    <t xml:space="preserve">     Gross market rental income </t>
  </si>
  <si>
    <t xml:space="preserve">     Gross affordable rental income  </t>
  </si>
  <si>
    <t xml:space="preserve">Total laundry income  </t>
  </si>
  <si>
    <t xml:space="preserve">Total parking income  </t>
  </si>
  <si>
    <t>Non-residential income</t>
  </si>
  <si>
    <t xml:space="preserve">Total other income, if any  </t>
  </si>
  <si>
    <t>Gross project revenue</t>
  </si>
  <si>
    <t>Vacancy allowance (total annual, enter as %)</t>
  </si>
  <si>
    <t>Bad debt allowance (total annual, enter as %)</t>
  </si>
  <si>
    <t>Property management</t>
  </si>
  <si>
    <t>Salaries/benefits</t>
  </si>
  <si>
    <t>Management contract (if applicable)</t>
  </si>
  <si>
    <t>Repairs and maintenance</t>
  </si>
  <si>
    <t>Other operating costs (e.g. insurance)</t>
  </si>
  <si>
    <t>Property tax</t>
  </si>
  <si>
    <t>Estimated mortgage payment</t>
  </si>
  <si>
    <t>Debt coverage ratio</t>
  </si>
  <si>
    <t>Net operating income (revenue - expenses)</t>
  </si>
  <si>
    <t>Project expense ratio</t>
  </si>
  <si>
    <t>TOTAL Revenue</t>
  </si>
  <si>
    <t>TOTAL expenses</t>
  </si>
  <si>
    <t>Land transfer tax</t>
  </si>
  <si>
    <t>Structural (if separate from architectural)</t>
  </si>
  <si>
    <t>Mechanical and electrical (if separate from architectural)</t>
  </si>
  <si>
    <t>Site servicing/civil engineer</t>
  </si>
  <si>
    <t>Land survey/topographical survey</t>
  </si>
  <si>
    <t>Letter of credit fees</t>
  </si>
  <si>
    <t>Miscellaneous finance charges</t>
  </si>
  <si>
    <t xml:space="preserve">Building permit fees </t>
  </si>
  <si>
    <t>Planning application fees</t>
  </si>
  <si>
    <t>Development charges - city/town</t>
  </si>
  <si>
    <t>Development charges - Durham Region</t>
  </si>
  <si>
    <t>Development charges - education</t>
  </si>
  <si>
    <t>Development charges - site specific</t>
  </si>
  <si>
    <t>Parkland dedication fees</t>
  </si>
  <si>
    <t>Appendix A</t>
  </si>
  <si>
    <r>
      <rPr>
        <sz val="11"/>
        <rFont val="Calibri"/>
        <family val="2"/>
        <scheme val="minor"/>
      </rPr>
      <t>All proposed staff including proposed Subcontractors noted in Appendix ‘E’ h</t>
    </r>
    <r>
      <rPr>
        <sz val="11"/>
        <color theme="1"/>
        <rFont val="Calibri"/>
        <family val="2"/>
        <scheme val="minor"/>
      </rPr>
      <t>ave the appropriate certifications and experience for the Work</t>
    </r>
  </si>
  <si>
    <t>Applicant first name</t>
  </si>
  <si>
    <t>Applicant last name</t>
  </si>
  <si>
    <t xml:space="preserve">Marketing/advertising </t>
  </si>
  <si>
    <t>Capital repair reserve (typically about 4% of revenue annually)</t>
  </si>
  <si>
    <t>Affordable Monthly Rent</t>
  </si>
  <si>
    <t>Affordable Residential Units for the Purposes of the Development Charges Act, 1997 Bulletin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</si>
</sst>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164" formatCode="0.0"/>
    <numFmt numFmtId="165" formatCode="&quot;$&quot;#,##0"/>
    <numFmt numFmtId="166" formatCode="&quot;$&quot;#,##0.0"/>
    <numFmt numFmtId="167" formatCode="&quot;$&quot;#,##0.00"/>
  </numFmts>
  <fonts count="12"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2"/>
      <color theme="0"/>
      <name val="Calibri"/>
      <family val="2"/>
      <scheme val="minor"/>
    </font>
    <font>
      <b/>
      <sz val="11"/>
      <color theme="1" tint="0.249977111117893"/>
      <name val="Calibri"/>
      <family val="2"/>
      <scheme val="minor"/>
    </font>
    <font>
      <sz val="11"/>
      <name val="Calibri"/>
      <family val="2"/>
      <scheme val="minor"/>
    </font>
    <font>
      <b/>
      <sz val="11"/>
      <name val="Calibri"/>
      <family val="2"/>
      <scheme val="minor"/>
    </font>
    <font>
      <i/>
      <sz val="11"/>
      <color theme="1"/>
      <name val="Calibri"/>
      <family val="2"/>
      <scheme val="minor"/>
    </font>
  </fonts>
  <fills count="11">
    <fill>
      <patternFill patternType="none"/>
    </fill>
    <fill>
      <patternFill patternType="gray125"/>
    </fill>
    <fill>
      <patternFill patternType="solid">
        <fgColor theme="4"/>
      </patternFill>
    </fill>
    <fill>
      <patternFill patternType="solid">
        <fgColor theme="6" tint="0.79998168889431442"/>
        <bgColor indexed="65"/>
      </patternFill>
    </fill>
    <fill>
      <patternFill patternType="solid">
        <fgColor theme="0"/>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D9D9D9"/>
        <bgColor indexed="64"/>
      </patternFill>
    </fill>
    <fill>
      <patternFill patternType="solid">
        <fgColor theme="4" tint="-0.499984740745262"/>
        <bgColor indexed="64"/>
      </patternFill>
    </fill>
    <fill>
      <patternFill patternType="solid">
        <fgColor theme="0" tint="-4.9989318521683403E-2"/>
        <bgColor indexed="64"/>
      </patternFill>
    </fill>
    <fill>
      <patternFill patternType="solid">
        <fgColor theme="8" tint="0.59999389629810485"/>
        <bgColor indexed="64"/>
      </patternFill>
    </fill>
  </fills>
  <borders count="26">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rgb="FF000000"/>
      </top>
      <bottom style="thin">
        <color rgb="FF000000"/>
      </bottom>
      <diagonal/>
    </border>
    <border>
      <left/>
      <right/>
      <top style="thin">
        <color rgb="FF000000"/>
      </top>
      <bottom style="thin">
        <color rgb="FF000000"/>
      </bottom>
      <diagonal/>
    </border>
    <border>
      <left/>
      <right style="thin">
        <color auto="1"/>
      </right>
      <top style="thin">
        <color rgb="FF000000"/>
      </top>
      <bottom style="thin">
        <color rgb="FF000000"/>
      </bottom>
      <diagonal/>
    </border>
    <border>
      <left style="thin">
        <color auto="1"/>
      </left>
      <right/>
      <top style="thin">
        <color rgb="FF000000"/>
      </top>
      <bottom style="thin">
        <color auto="1"/>
      </bottom>
      <diagonal/>
    </border>
    <border>
      <left/>
      <right/>
      <top style="thin">
        <color rgb="FF000000"/>
      </top>
      <bottom style="thin">
        <color auto="1"/>
      </bottom>
      <diagonal/>
    </border>
    <border>
      <left/>
      <right style="thin">
        <color auto="1"/>
      </right>
      <top style="thin">
        <color rgb="FF000000"/>
      </top>
      <bottom style="thin">
        <color auto="1"/>
      </bottom>
      <diagonal/>
    </border>
    <border>
      <left style="thin">
        <color rgb="FF000000"/>
      </left>
      <right/>
      <top style="thin">
        <color rgb="FF000000"/>
      </top>
      <bottom style="thin">
        <color rgb="FF000000"/>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rgb="FF000000"/>
      </bottom>
      <diagonal/>
    </border>
    <border>
      <left/>
      <right style="thin">
        <color auto="1"/>
      </right>
      <top style="thin">
        <color auto="1"/>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4">
    <xf numFmtId="0" fontId="0" fillId="0" borderId="0"/>
    <xf numFmtId="9" fontId="1" fillId="0" borderId="0" applyFont="0" applyFill="0" applyBorder="0" applyAlignment="0" applyProtection="0"/>
    <xf numFmtId="0" fontId="5" fillId="2" borderId="0" applyNumberFormat="0" applyBorder="0" applyAlignment="0" applyProtection="0"/>
    <xf numFmtId="0" fontId="1" fillId="3" borderId="0" applyNumberFormat="0" applyBorder="0" applyAlignment="0" applyProtection="0"/>
  </cellStyleXfs>
  <cellXfs count="148">
    <xf numFmtId="0" fontId="0" fillId="0" borderId="0" xfId="0"/>
    <xf numFmtId="0" fontId="6" fillId="0" borderId="0" xfId="0" applyFont="1" applyAlignment="1">
      <alignment vertical="center" wrapText="1"/>
    </xf>
    <xf numFmtId="0" fontId="0" fillId="0" borderId="0" xfId="0" applyAlignment="1">
      <alignment horizontal="center" vertical="center" wrapText="1"/>
    </xf>
    <xf numFmtId="0" fontId="4" fillId="0" borderId="0" xfId="0" applyFont="1" applyAlignment="1">
      <alignment vertical="center" wrapText="1"/>
    </xf>
    <xf numFmtId="0" fontId="0" fillId="0" borderId="2" xfId="0" applyBorder="1" applyAlignment="1">
      <alignment vertical="center" wrapText="1"/>
    </xf>
    <xf numFmtId="0" fontId="4" fillId="0" borderId="2" xfId="0" applyFont="1" applyBorder="1" applyAlignment="1">
      <alignment vertical="center" wrapText="1"/>
    </xf>
    <xf numFmtId="0" fontId="0" fillId="0" borderId="2" xfId="0" applyBorder="1" applyAlignment="1">
      <alignment horizontal="left" vertical="center" wrapText="1"/>
    </xf>
    <xf numFmtId="0" fontId="6" fillId="0" borderId="0" xfId="0" applyFont="1" applyAlignment="1">
      <alignment wrapText="1"/>
    </xf>
    <xf numFmtId="0" fontId="0" fillId="0" borderId="0" xfId="0" applyAlignment="1">
      <alignment wrapText="1"/>
    </xf>
    <xf numFmtId="8" fontId="0" fillId="5" borderId="2" xfId="0" applyNumberFormat="1" applyFill="1" applyBorder="1" applyAlignment="1">
      <alignment horizontal="center" vertical="center" wrapText="1"/>
    </xf>
    <xf numFmtId="165" fontId="0" fillId="7" borderId="2" xfId="0" applyNumberFormat="1" applyFill="1" applyBorder="1" applyAlignment="1">
      <alignment horizontal="center" vertical="center" wrapText="1"/>
    </xf>
    <xf numFmtId="9" fontId="0" fillId="5" borderId="2" xfId="1" applyFont="1" applyFill="1" applyBorder="1" applyAlignment="1" applyProtection="1">
      <alignment horizontal="center" vertical="center" wrapText="1"/>
    </xf>
    <xf numFmtId="0" fontId="0" fillId="5" borderId="2" xfId="0" applyFill="1" applyBorder="1" applyAlignment="1">
      <alignment horizontal="center" vertical="center" wrapText="1"/>
    </xf>
    <xf numFmtId="3" fontId="0" fillId="5" borderId="2" xfId="0" applyNumberFormat="1" applyFill="1" applyBorder="1" applyAlignment="1">
      <alignment horizontal="center" vertical="center" wrapText="1"/>
    </xf>
    <xf numFmtId="165" fontId="0" fillId="5" borderId="2" xfId="0" applyNumberFormat="1" applyFill="1" applyBorder="1" applyAlignment="1">
      <alignment horizontal="center" vertical="center" wrapText="1"/>
    </xf>
    <xf numFmtId="0" fontId="0" fillId="0" borderId="0" xfId="0" applyAlignment="1">
      <alignment horizontal="left" vertical="center" wrapText="1"/>
    </xf>
    <xf numFmtId="0" fontId="1" fillId="0" borderId="0" xfId="0" applyFont="1" applyAlignment="1">
      <alignment vertical="center" wrapText="1"/>
    </xf>
    <xf numFmtId="0" fontId="9" fillId="0" borderId="1" xfId="2" applyFont="1" applyFill="1" applyBorder="1" applyAlignment="1" applyProtection="1">
      <alignment horizontal="left" vertical="center" wrapText="1"/>
    </xf>
    <xf numFmtId="0" fontId="10" fillId="0" borderId="1" xfId="2" applyFont="1" applyFill="1" applyBorder="1" applyAlignment="1" applyProtection="1">
      <alignment horizontal="left" vertical="center" wrapText="1"/>
    </xf>
    <xf numFmtId="165" fontId="9" fillId="7" borderId="1"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0" fontId="9" fillId="0" borderId="1" xfId="0" applyFont="1" applyBorder="1" applyAlignment="1">
      <alignment vertical="center" wrapText="1"/>
    </xf>
    <xf numFmtId="0" fontId="3" fillId="0" borderId="0" xfId="0" applyFont="1" applyAlignment="1">
      <alignment vertical="center" wrapText="1"/>
    </xf>
    <xf numFmtId="0" fontId="1" fillId="0" borderId="1" xfId="0" applyFont="1" applyBorder="1" applyAlignment="1">
      <alignment vertical="center" wrapText="1"/>
    </xf>
    <xf numFmtId="0" fontId="9" fillId="0" borderId="1" xfId="0" applyFont="1" applyBorder="1" applyAlignment="1">
      <alignment horizontal="center" vertical="center" wrapText="1"/>
    </xf>
    <xf numFmtId="166" fontId="1" fillId="0" borderId="0" xfId="0" applyNumberFormat="1" applyFont="1" applyAlignment="1">
      <alignment vertical="center" wrapText="1"/>
    </xf>
    <xf numFmtId="0" fontId="4" fillId="0" borderId="1" xfId="0" applyFont="1" applyBorder="1" applyAlignment="1">
      <alignment vertical="center" wrapText="1"/>
    </xf>
    <xf numFmtId="0" fontId="10" fillId="0" borderId="1" xfId="0" applyFont="1" applyBorder="1" applyAlignment="1">
      <alignment vertical="center" wrapText="1"/>
    </xf>
    <xf numFmtId="0" fontId="1" fillId="4" borderId="1" xfId="0" applyFont="1" applyFill="1" applyBorder="1" applyAlignment="1">
      <alignment vertical="center" wrapText="1"/>
    </xf>
    <xf numFmtId="165" fontId="1" fillId="0" borderId="0" xfId="0" applyNumberFormat="1" applyFont="1" applyAlignment="1">
      <alignment vertical="center" wrapText="1"/>
    </xf>
    <xf numFmtId="0" fontId="1" fillId="0" borderId="0" xfId="0" applyFont="1" applyAlignment="1">
      <alignment horizontal="center" wrapText="1"/>
    </xf>
    <xf numFmtId="0" fontId="1" fillId="0" borderId="0" xfId="0" applyFont="1" applyAlignment="1">
      <alignment wrapText="1"/>
    </xf>
    <xf numFmtId="0" fontId="1" fillId="0" borderId="1" xfId="0" applyFont="1" applyBorder="1" applyAlignment="1">
      <alignment horizontal="left" vertical="center" wrapText="1"/>
    </xf>
    <xf numFmtId="165" fontId="1" fillId="0" borderId="0" xfId="0" applyNumberFormat="1" applyFont="1" applyAlignment="1">
      <alignment wrapText="1"/>
    </xf>
    <xf numFmtId="0" fontId="0" fillId="0" borderId="2" xfId="0" applyBorder="1" applyAlignment="1">
      <alignment horizontal="left" vertical="center" wrapText="1" indent="1"/>
    </xf>
    <xf numFmtId="0" fontId="0" fillId="0" borderId="2" xfId="0" applyFill="1" applyBorder="1" applyAlignment="1">
      <alignment horizontal="left" vertical="center" wrapText="1"/>
    </xf>
    <xf numFmtId="0" fontId="0" fillId="5" borderId="2" xfId="0" applyNumberFormat="1" applyFill="1" applyBorder="1" applyAlignment="1">
      <alignment horizontal="center" vertical="center" wrapText="1"/>
    </xf>
    <xf numFmtId="0" fontId="0" fillId="0" borderId="2" xfId="0" applyBorder="1"/>
    <xf numFmtId="165" fontId="11" fillId="0" borderId="2" xfId="0" applyNumberFormat="1" applyFont="1" applyBorder="1" applyAlignment="1">
      <alignment horizontal="right"/>
    </xf>
    <xf numFmtId="0" fontId="0" fillId="0" borderId="0" xfId="0" applyAlignment="1">
      <alignment horizontal="left"/>
    </xf>
    <xf numFmtId="0" fontId="0" fillId="0" borderId="0" xfId="0" applyAlignment="1">
      <alignment horizontal="right" wrapText="1"/>
    </xf>
    <xf numFmtId="0" fontId="4" fillId="0" borderId="0" xfId="0" applyFont="1" applyAlignment="1">
      <alignment vertical="center"/>
    </xf>
    <xf numFmtId="0" fontId="0" fillId="5" borderId="2" xfId="0" applyFill="1" applyBorder="1" applyAlignment="1">
      <alignment vertical="center"/>
    </xf>
    <xf numFmtId="0" fontId="1" fillId="7" borderId="2" xfId="0" applyFont="1" applyFill="1" applyBorder="1" applyAlignment="1">
      <alignment vertical="center"/>
    </xf>
    <xf numFmtId="0" fontId="1" fillId="5" borderId="2" xfId="0" applyFont="1" applyFill="1" applyBorder="1" applyAlignment="1">
      <alignment vertical="center"/>
    </xf>
    <xf numFmtId="0" fontId="0" fillId="0" borderId="2" xfId="0" applyFill="1" applyBorder="1" applyAlignment="1">
      <alignment horizontal="left" vertical="center" wrapText="1" indent="1"/>
    </xf>
    <xf numFmtId="0" fontId="0" fillId="9" borderId="2" xfId="0" applyFill="1" applyBorder="1" applyAlignment="1">
      <alignment vertical="center"/>
    </xf>
    <xf numFmtId="0" fontId="0" fillId="9" borderId="2" xfId="0" applyFill="1" applyBorder="1" applyAlignment="1" applyProtection="1">
      <alignment horizontal="center" vertical="center" wrapText="1"/>
      <protection locked="0"/>
    </xf>
    <xf numFmtId="0" fontId="8" fillId="0" borderId="2" xfId="2" applyFont="1" applyFill="1" applyBorder="1" applyAlignment="1" applyProtection="1">
      <alignment horizontal="center" vertical="center" wrapText="1"/>
    </xf>
    <xf numFmtId="165" fontId="0" fillId="9" borderId="2" xfId="0" applyNumberFormat="1" applyFill="1" applyBorder="1" applyAlignment="1" applyProtection="1">
      <alignment horizontal="center" vertical="center" wrapText="1"/>
      <protection locked="0"/>
    </xf>
    <xf numFmtId="3" fontId="0" fillId="9" borderId="2" xfId="0" applyNumberFormat="1" applyFill="1" applyBorder="1" applyAlignment="1" applyProtection="1">
      <alignment horizontal="center" vertical="center" wrapText="1"/>
      <protection locked="0"/>
    </xf>
    <xf numFmtId="165" fontId="9" fillId="9" borderId="1" xfId="2" applyNumberFormat="1" applyFont="1" applyFill="1" applyBorder="1" applyAlignment="1" applyProtection="1">
      <alignment horizontal="center" vertical="center" wrapText="1"/>
      <protection locked="0"/>
    </xf>
    <xf numFmtId="0" fontId="9" fillId="9" borderId="1" xfId="0" applyFont="1" applyFill="1" applyBorder="1" applyAlignment="1" applyProtection="1">
      <alignment horizontal="center" vertical="center" wrapText="1"/>
      <protection locked="0"/>
    </xf>
    <xf numFmtId="165" fontId="0" fillId="9" borderId="1" xfId="0" applyNumberFormat="1" applyFill="1" applyBorder="1" applyAlignment="1" applyProtection="1">
      <alignment horizontal="center" vertical="center" wrapText="1"/>
      <protection locked="0"/>
    </xf>
    <xf numFmtId="0" fontId="1" fillId="9" borderId="2" xfId="0" applyFont="1" applyFill="1" applyBorder="1" applyAlignment="1">
      <alignment vertical="center"/>
    </xf>
    <xf numFmtId="165" fontId="9" fillId="9" borderId="1" xfId="0" applyNumberFormat="1" applyFont="1" applyFill="1" applyBorder="1" applyAlignment="1" applyProtection="1">
      <alignment horizontal="center" vertical="center" wrapText="1"/>
      <protection locked="0"/>
    </xf>
    <xf numFmtId="0" fontId="9" fillId="0" borderId="1" xfId="0" applyFont="1" applyFill="1" applyBorder="1" applyAlignment="1">
      <alignment horizontal="center" vertical="center" wrapText="1"/>
    </xf>
    <xf numFmtId="0" fontId="8" fillId="10" borderId="2" xfId="2" applyFont="1" applyFill="1" applyBorder="1" applyAlignment="1" applyProtection="1">
      <alignment horizontal="center" vertical="center" wrapText="1"/>
    </xf>
    <xf numFmtId="0" fontId="4" fillId="10" borderId="6" xfId="0" applyFont="1" applyFill="1" applyBorder="1" applyAlignment="1">
      <alignment wrapText="1"/>
    </xf>
    <xf numFmtId="0" fontId="4" fillId="10" borderId="4" xfId="0" applyFont="1" applyFill="1" applyBorder="1" applyAlignment="1">
      <alignment wrapText="1"/>
    </xf>
    <xf numFmtId="0" fontId="2" fillId="8" borderId="1" xfId="2" applyFont="1" applyFill="1" applyBorder="1" applyAlignment="1" applyProtection="1">
      <alignment vertical="center" wrapText="1"/>
    </xf>
    <xf numFmtId="0" fontId="2" fillId="8" borderId="10" xfId="2" applyFont="1" applyFill="1" applyBorder="1" applyAlignment="1" applyProtection="1">
      <alignment horizontal="center" vertical="center" wrapText="1"/>
    </xf>
    <xf numFmtId="0" fontId="2" fillId="8" borderId="10" xfId="0" applyFont="1" applyFill="1" applyBorder="1" applyAlignment="1">
      <alignment horizontal="center" vertical="top" wrapText="1"/>
    </xf>
    <xf numFmtId="0" fontId="2" fillId="8" borderId="1" xfId="2" applyFont="1" applyFill="1" applyBorder="1" applyAlignment="1" applyProtection="1">
      <alignment horizontal="center" vertical="center" wrapText="1"/>
    </xf>
    <xf numFmtId="0" fontId="2" fillId="8" borderId="10" xfId="0" applyFont="1" applyFill="1" applyBorder="1" applyAlignment="1">
      <alignment horizontal="center" vertical="center" wrapText="1"/>
    </xf>
    <xf numFmtId="0" fontId="4" fillId="0" borderId="2" xfId="0" applyFont="1" applyFill="1" applyBorder="1" applyAlignment="1">
      <alignment vertical="center" wrapText="1"/>
    </xf>
    <xf numFmtId="0" fontId="4" fillId="0" borderId="19" xfId="0" applyFont="1" applyFill="1" applyBorder="1" applyAlignment="1">
      <alignment horizontal="center" vertical="center" wrapText="1"/>
    </xf>
    <xf numFmtId="0" fontId="4" fillId="0" borderId="20" xfId="0" applyFont="1" applyFill="1" applyBorder="1" applyAlignment="1">
      <alignment horizontal="left" vertical="center" wrapText="1"/>
    </xf>
    <xf numFmtId="0" fontId="4" fillId="10" borderId="4" xfId="0" applyFont="1" applyFill="1" applyBorder="1" applyAlignment="1">
      <alignment horizontal="left" vertical="center" wrapText="1"/>
    </xf>
    <xf numFmtId="0" fontId="4" fillId="10" borderId="5" xfId="0" applyFont="1" applyFill="1" applyBorder="1" applyAlignment="1">
      <alignment horizontal="left" vertical="center" wrapText="1"/>
    </xf>
    <xf numFmtId="0" fontId="4" fillId="10" borderId="6" xfId="0" applyFont="1" applyFill="1" applyBorder="1" applyAlignment="1">
      <alignment horizontal="left" vertical="center" wrapText="1"/>
    </xf>
    <xf numFmtId="0" fontId="4" fillId="10" borderId="7" xfId="0" applyFont="1" applyFill="1" applyBorder="1" applyAlignment="1">
      <alignment horizontal="left" vertical="center" wrapText="1"/>
    </xf>
    <xf numFmtId="0" fontId="4" fillId="10" borderId="8" xfId="0" applyFont="1" applyFill="1" applyBorder="1" applyAlignment="1">
      <alignment horizontal="left" vertical="center" wrapText="1"/>
    </xf>
    <xf numFmtId="0" fontId="4" fillId="10" borderId="9" xfId="0" applyFont="1" applyFill="1" applyBorder="1" applyAlignment="1">
      <alignment horizontal="left" vertical="center" wrapText="1"/>
    </xf>
    <xf numFmtId="0" fontId="4" fillId="10" borderId="4" xfId="0" applyFont="1" applyFill="1" applyBorder="1" applyAlignment="1">
      <alignment vertical="center" wrapText="1"/>
    </xf>
    <xf numFmtId="0" fontId="4" fillId="10" borderId="5" xfId="0" applyFont="1" applyFill="1" applyBorder="1" applyAlignment="1">
      <alignment horizontal="center" vertical="center" wrapText="1"/>
    </xf>
    <xf numFmtId="0" fontId="7" fillId="8" borderId="3" xfId="0" applyFont="1" applyFill="1" applyBorder="1" applyAlignment="1">
      <alignment horizontal="left" wrapText="1"/>
    </xf>
    <xf numFmtId="0" fontId="7" fillId="8" borderId="11" xfId="0" applyFont="1" applyFill="1" applyBorder="1" applyAlignment="1">
      <alignment horizontal="left" wrapText="1"/>
    </xf>
    <xf numFmtId="0" fontId="0" fillId="0" borderId="3"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8" fontId="0" fillId="0" borderId="13" xfId="0" applyNumberFormat="1" applyBorder="1" applyAlignment="1">
      <alignment horizontal="center" vertical="center" wrapText="1"/>
    </xf>
    <xf numFmtId="8" fontId="0" fillId="0" borderId="14" xfId="0" applyNumberFormat="1" applyBorder="1" applyAlignment="1">
      <alignment horizontal="center" vertical="center" wrapText="1"/>
    </xf>
    <xf numFmtId="8" fontId="0" fillId="0" borderId="15" xfId="0" applyNumberFormat="1" applyBorder="1" applyAlignment="1">
      <alignment horizontal="center" vertical="center" wrapText="1"/>
    </xf>
    <xf numFmtId="8" fontId="0" fillId="0" borderId="16" xfId="0" applyNumberFormat="1" applyBorder="1" applyAlignment="1">
      <alignment horizontal="center" vertical="center" wrapText="1"/>
    </xf>
    <xf numFmtId="8" fontId="0" fillId="0" borderId="17" xfId="0" applyNumberFormat="1" applyBorder="1" applyAlignment="1">
      <alignment horizontal="center" vertical="center" wrapText="1"/>
    </xf>
    <xf numFmtId="8" fontId="0" fillId="0" borderId="18" xfId="0" applyNumberFormat="1" applyBorder="1" applyAlignment="1">
      <alignment horizontal="center" vertical="center" wrapText="1"/>
    </xf>
    <xf numFmtId="8" fontId="0" fillId="0" borderId="3" xfId="0" applyNumberFormat="1" applyBorder="1" applyAlignment="1">
      <alignment horizontal="center" vertical="center" wrapText="1"/>
    </xf>
    <xf numFmtId="8" fontId="0" fillId="0" borderId="11" xfId="0" applyNumberFormat="1" applyBorder="1" applyAlignment="1">
      <alignment horizontal="center" vertical="center" wrapText="1"/>
    </xf>
    <xf numFmtId="8" fontId="0" fillId="0" borderId="12" xfId="0" applyNumberFormat="1" applyBorder="1" applyAlignment="1">
      <alignment horizontal="center" vertical="center" wrapText="1"/>
    </xf>
    <xf numFmtId="0" fontId="4" fillId="10" borderId="3" xfId="0" applyFont="1" applyFill="1" applyBorder="1" applyAlignment="1">
      <alignment horizontal="left" wrapText="1"/>
    </xf>
    <xf numFmtId="0" fontId="4" fillId="10" borderId="11" xfId="0" applyFont="1" applyFill="1" applyBorder="1" applyAlignment="1">
      <alignment horizontal="left" wrapText="1"/>
    </xf>
    <xf numFmtId="0" fontId="4" fillId="10" borderId="12" xfId="0" applyFont="1" applyFill="1" applyBorder="1" applyAlignment="1">
      <alignment horizontal="left" wrapText="1"/>
    </xf>
    <xf numFmtId="0" fontId="7" fillId="8" borderId="3" xfId="0" applyFont="1" applyFill="1" applyBorder="1" applyAlignment="1">
      <alignment vertical="center" wrapText="1"/>
    </xf>
    <xf numFmtId="0" fontId="4" fillId="10" borderId="3" xfId="0" applyFont="1" applyFill="1" applyBorder="1" applyAlignment="1">
      <alignment horizontal="left" vertical="center" wrapText="1"/>
    </xf>
    <xf numFmtId="0" fontId="4" fillId="10" borderId="12" xfId="0" applyFont="1" applyFill="1" applyBorder="1" applyAlignment="1">
      <alignment horizontal="left" vertical="center" wrapText="1"/>
    </xf>
    <xf numFmtId="0" fontId="7" fillId="8" borderId="2" xfId="0" applyFont="1" applyFill="1" applyBorder="1" applyAlignment="1">
      <alignment vertical="center" wrapText="1"/>
    </xf>
    <xf numFmtId="0" fontId="0" fillId="0" borderId="3" xfId="0" applyBorder="1" applyAlignment="1">
      <alignment vertical="center" wrapText="1"/>
    </xf>
    <xf numFmtId="0" fontId="0" fillId="0" borderId="3" xfId="0" applyBorder="1" applyAlignment="1">
      <alignment horizontal="left" vertical="center" wrapText="1"/>
    </xf>
    <xf numFmtId="0" fontId="7" fillId="8" borderId="3" xfId="0" applyFont="1" applyFill="1" applyBorder="1" applyAlignment="1">
      <alignment horizontal="left"/>
    </xf>
    <xf numFmtId="0" fontId="7" fillId="8" borderId="11" xfId="0" applyFont="1" applyFill="1" applyBorder="1" applyAlignment="1">
      <alignment horizontal="left"/>
    </xf>
    <xf numFmtId="0" fontId="7" fillId="8" borderId="12" xfId="0" applyFont="1" applyFill="1" applyBorder="1" applyAlignment="1">
      <alignment horizontal="left"/>
    </xf>
    <xf numFmtId="0" fontId="0" fillId="0" borderId="1" xfId="0" applyFill="1" applyBorder="1" applyAlignment="1">
      <alignment vertical="center" wrapText="1"/>
    </xf>
    <xf numFmtId="0" fontId="0" fillId="0" borderId="2" xfId="0" applyFont="1" applyBorder="1" applyAlignment="1">
      <alignment vertical="center" wrapText="1"/>
    </xf>
    <xf numFmtId="165" fontId="0" fillId="0" borderId="23" xfId="0" applyNumberFormat="1" applyFill="1" applyBorder="1" applyAlignment="1" applyProtection="1">
      <alignment horizontal="center" vertical="center" wrapText="1"/>
      <protection locked="0"/>
    </xf>
    <xf numFmtId="165" fontId="0" fillId="0" borderId="24" xfId="0" applyNumberFormat="1" applyFill="1" applyBorder="1" applyAlignment="1" applyProtection="1">
      <alignment horizontal="center" vertical="center" wrapText="1"/>
      <protection locked="0"/>
    </xf>
    <xf numFmtId="3" fontId="0" fillId="0" borderId="2" xfId="0" applyNumberFormat="1" applyFill="1" applyBorder="1" applyAlignment="1">
      <alignment horizontal="center" vertical="center" wrapText="1"/>
    </xf>
    <xf numFmtId="165" fontId="0" fillId="0" borderId="25" xfId="0" applyNumberFormat="1" applyFill="1" applyBorder="1" applyAlignment="1">
      <alignment horizontal="center" vertical="center" wrapText="1"/>
    </xf>
    <xf numFmtId="0" fontId="4" fillId="0" borderId="1" xfId="0" applyFont="1" applyFill="1" applyBorder="1" applyAlignment="1">
      <alignment vertical="center" wrapText="1"/>
    </xf>
    <xf numFmtId="0" fontId="0" fillId="7" borderId="2" xfId="0" applyNumberFormat="1" applyFill="1" applyBorder="1" applyAlignment="1">
      <alignment horizontal="center" vertical="center" wrapText="1"/>
    </xf>
    <xf numFmtId="0" fontId="6" fillId="0" borderId="0" xfId="0" applyFont="1" applyAlignment="1">
      <alignment horizontal="right" vertical="center" wrapText="1"/>
    </xf>
    <xf numFmtId="0" fontId="0" fillId="9" borderId="2" xfId="0" applyFill="1" applyBorder="1" applyAlignment="1">
      <alignment horizontal="left" vertical="top"/>
    </xf>
    <xf numFmtId="0" fontId="0" fillId="0" borderId="12" xfId="0" applyBorder="1" applyAlignment="1">
      <alignment horizontal="left" vertical="top" wrapText="1"/>
    </xf>
    <xf numFmtId="0" fontId="0" fillId="0" borderId="12" xfId="3" applyFont="1" applyFill="1" applyBorder="1" applyAlignment="1" applyProtection="1">
      <alignment horizontal="left" vertical="top" wrapText="1"/>
      <protection locked="0"/>
    </xf>
    <xf numFmtId="0" fontId="0" fillId="9" borderId="2" xfId="3" applyFont="1" applyFill="1" applyBorder="1" applyAlignment="1" applyProtection="1">
      <alignment horizontal="left" vertical="top" wrapText="1"/>
      <protection locked="0"/>
    </xf>
    <xf numFmtId="0" fontId="0" fillId="9" borderId="2" xfId="3" applyFont="1" applyFill="1" applyBorder="1" applyAlignment="1" applyProtection="1">
      <alignment horizontal="center" vertical="top" wrapText="1"/>
      <protection locked="0"/>
    </xf>
    <xf numFmtId="164" fontId="0" fillId="9" borderId="2" xfId="3" applyNumberFormat="1" applyFont="1" applyFill="1" applyBorder="1" applyAlignment="1" applyProtection="1">
      <alignment horizontal="center" vertical="top" wrapText="1"/>
      <protection locked="0"/>
    </xf>
    <xf numFmtId="1" fontId="0" fillId="9" borderId="2" xfId="3" applyNumberFormat="1" applyFont="1" applyFill="1" applyBorder="1" applyAlignment="1" applyProtection="1">
      <alignment horizontal="center" vertical="top" wrapText="1"/>
      <protection locked="0"/>
    </xf>
    <xf numFmtId="3" fontId="0" fillId="9" borderId="2" xfId="3" applyNumberFormat="1" applyFont="1" applyFill="1" applyBorder="1" applyAlignment="1" applyProtection="1">
      <alignment horizontal="center" vertical="top" wrapText="1"/>
      <protection locked="0"/>
    </xf>
    <xf numFmtId="0" fontId="0" fillId="6" borderId="2" xfId="3" applyFont="1" applyFill="1" applyBorder="1" applyAlignment="1" applyProtection="1">
      <alignment horizontal="center" vertical="top" wrapText="1"/>
    </xf>
    <xf numFmtId="14" fontId="0" fillId="9" borderId="2" xfId="3" applyNumberFormat="1" applyFont="1" applyFill="1" applyBorder="1" applyAlignment="1" applyProtection="1">
      <alignment horizontal="center" vertical="top" wrapText="1"/>
      <protection locked="0"/>
    </xf>
    <xf numFmtId="0" fontId="0" fillId="9" borderId="2" xfId="0" applyFill="1" applyBorder="1" applyAlignment="1" applyProtection="1">
      <alignment horizontal="center" vertical="top" wrapText="1"/>
      <protection locked="0"/>
    </xf>
    <xf numFmtId="165" fontId="9" fillId="9" borderId="1" xfId="0" applyNumberFormat="1" applyFont="1" applyFill="1" applyBorder="1" applyAlignment="1" applyProtection="1">
      <alignment horizontal="center" vertical="top" wrapText="1"/>
      <protection locked="0"/>
    </xf>
    <xf numFmtId="165" fontId="9" fillId="7" borderId="1" xfId="0" applyNumberFormat="1" applyFont="1" applyFill="1" applyBorder="1" applyAlignment="1">
      <alignment horizontal="center" vertical="top" wrapText="1"/>
    </xf>
    <xf numFmtId="0" fontId="4" fillId="10" borderId="5" xfId="0" applyFont="1" applyFill="1" applyBorder="1" applyAlignment="1">
      <alignment horizontal="center" vertical="top" wrapText="1"/>
    </xf>
    <xf numFmtId="0" fontId="4" fillId="10" borderId="6" xfId="0" applyFont="1" applyFill="1" applyBorder="1" applyAlignment="1">
      <alignment horizontal="left" vertical="top" wrapText="1"/>
    </xf>
    <xf numFmtId="165" fontId="0" fillId="9" borderId="1" xfId="0" applyNumberFormat="1" applyFill="1" applyBorder="1" applyAlignment="1" applyProtection="1">
      <alignment horizontal="center" vertical="top" wrapText="1"/>
      <protection locked="0"/>
    </xf>
    <xf numFmtId="0" fontId="4" fillId="10" borderId="5" xfId="0" applyFont="1" applyFill="1" applyBorder="1" applyAlignment="1">
      <alignment horizontal="left" vertical="top" wrapText="1"/>
    </xf>
    <xf numFmtId="0" fontId="4" fillId="10" borderId="2" xfId="0" applyFont="1" applyFill="1" applyBorder="1" applyAlignment="1">
      <alignment horizontal="left" vertical="top" wrapText="1"/>
    </xf>
    <xf numFmtId="0" fontId="9" fillId="9" borderId="1" xfId="0" applyFont="1" applyFill="1" applyBorder="1" applyAlignment="1" applyProtection="1">
      <alignment horizontal="left" vertical="top" wrapText="1"/>
      <protection locked="0"/>
    </xf>
    <xf numFmtId="0" fontId="9" fillId="0" borderId="1" xfId="0" applyFont="1" applyBorder="1" applyAlignment="1">
      <alignment horizontal="left" vertical="top" wrapText="1"/>
    </xf>
    <xf numFmtId="0" fontId="9" fillId="0" borderId="21" xfId="0" applyFont="1" applyBorder="1" applyAlignment="1">
      <alignment horizontal="left" vertical="top" wrapText="1"/>
    </xf>
    <xf numFmtId="0" fontId="9" fillId="9" borderId="22" xfId="0" applyFont="1" applyFill="1" applyBorder="1" applyAlignment="1" applyProtection="1">
      <alignment horizontal="left" vertical="top" wrapText="1"/>
      <protection locked="0"/>
    </xf>
    <xf numFmtId="165" fontId="1" fillId="5" borderId="1" xfId="3" applyNumberFormat="1" applyFill="1" applyBorder="1" applyAlignment="1" applyProtection="1">
      <alignment horizontal="center" vertical="top" wrapText="1"/>
    </xf>
    <xf numFmtId="165" fontId="1" fillId="9" borderId="1" xfId="3" applyNumberFormat="1" applyFill="1" applyBorder="1" applyAlignment="1" applyProtection="1">
      <alignment horizontal="center" vertical="top" wrapText="1"/>
      <protection locked="0"/>
    </xf>
    <xf numFmtId="9" fontId="1" fillId="9" borderId="1" xfId="3" applyNumberFormat="1" applyFill="1" applyBorder="1" applyAlignment="1" applyProtection="1">
      <alignment horizontal="center" vertical="top" wrapText="1"/>
      <protection locked="0"/>
    </xf>
    <xf numFmtId="9" fontId="1" fillId="5" borderId="1" xfId="1" applyFont="1" applyFill="1" applyBorder="1" applyAlignment="1" applyProtection="1">
      <alignment horizontal="center" vertical="top" wrapText="1"/>
    </xf>
    <xf numFmtId="2" fontId="1" fillId="5" borderId="1" xfId="1" applyNumberFormat="1" applyFont="1" applyFill="1" applyBorder="1" applyAlignment="1" applyProtection="1">
      <alignment horizontal="center" vertical="top" wrapText="1"/>
    </xf>
    <xf numFmtId="0" fontId="0" fillId="0" borderId="1" xfId="0" applyBorder="1" applyAlignment="1">
      <alignment horizontal="left" vertical="top" wrapText="1"/>
    </xf>
    <xf numFmtId="0" fontId="3" fillId="0" borderId="1" xfId="0" applyFont="1" applyBorder="1" applyAlignment="1">
      <alignment horizontal="left" vertical="top" wrapText="1"/>
    </xf>
    <xf numFmtId="0" fontId="1" fillId="0" borderId="1" xfId="0" applyFont="1" applyBorder="1" applyAlignment="1">
      <alignment horizontal="left" vertical="top" wrapText="1"/>
    </xf>
    <xf numFmtId="0" fontId="1" fillId="9" borderId="1" xfId="0" applyFont="1" applyFill="1" applyBorder="1" applyAlignment="1" applyProtection="1">
      <alignment horizontal="left" vertical="top" wrapText="1"/>
      <protection locked="0"/>
    </xf>
    <xf numFmtId="0" fontId="1" fillId="4" borderId="1" xfId="0" applyFont="1" applyFill="1" applyBorder="1" applyAlignment="1">
      <alignment horizontal="left" vertical="top" wrapText="1"/>
    </xf>
    <xf numFmtId="167" fontId="1" fillId="0" borderId="1" xfId="0" applyNumberFormat="1" applyFont="1" applyBorder="1" applyAlignment="1">
      <alignment horizontal="left" vertical="top" wrapText="1"/>
    </xf>
    <xf numFmtId="3" fontId="0" fillId="6" borderId="2" xfId="3" applyNumberFormat="1" applyFont="1" applyFill="1" applyBorder="1" applyAlignment="1" applyProtection="1">
      <alignment horizontal="center" vertical="top" wrapText="1"/>
    </xf>
  </cellXfs>
  <cellStyles count="4">
    <cellStyle name="20% - Accent3" xfId="3" builtinId="38"/>
    <cellStyle name="Accent1" xfId="2" builtinId="29"/>
    <cellStyle name="Normal" xfId="0" builtinId="0"/>
    <cellStyle name="Percent" xfId="1" builtinId="5"/>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3C9876-9092-4684-9C23-2B7ABACD9D8A}">
  <dimension ref="A1:E77"/>
  <sheetViews>
    <sheetView tabSelected="1" workbookViewId="0">
      <pane xSplit="1" ySplit="2" topLeftCell="B3" activePane="bottomRight" state="frozen"/>
      <selection pane="topRight" activeCell="B1" sqref="B1"/>
      <selection pane="bottomLeft" activeCell="A3" sqref="A3"/>
      <selection pane="bottomRight" activeCell="B3" sqref="B3"/>
    </sheetView>
  </sheetViews>
  <sheetFormatPr defaultRowHeight="14.5" x14ac:dyDescent="0.35"/>
  <cols>
    <col min="1" max="1" width="60.54296875" customWidth="1"/>
    <col min="2" max="2" width="50.54296875" customWidth="1"/>
  </cols>
  <sheetData>
    <row r="1" spans="1:5" ht="18.649999999999999" customHeight="1" x14ac:dyDescent="0.35">
      <c r="A1" s="1" t="s">
        <v>0</v>
      </c>
      <c r="B1" s="113" t="s">
        <v>215</v>
      </c>
      <c r="D1" s="46"/>
      <c r="E1" s="41" t="s">
        <v>1</v>
      </c>
    </row>
    <row r="2" spans="1:5" ht="15.5" x14ac:dyDescent="0.35">
      <c r="A2" s="96" t="s">
        <v>2</v>
      </c>
      <c r="B2" s="99"/>
      <c r="D2" s="42"/>
      <c r="E2" s="41" t="s">
        <v>107</v>
      </c>
    </row>
    <row r="3" spans="1:5" x14ac:dyDescent="0.35">
      <c r="A3" s="97" t="s">
        <v>4</v>
      </c>
      <c r="B3" s="98"/>
    </row>
    <row r="4" spans="1:5" x14ac:dyDescent="0.35">
      <c r="A4" s="4" t="s">
        <v>112</v>
      </c>
      <c r="B4" s="118"/>
    </row>
    <row r="5" spans="1:5" hidden="1" x14ac:dyDescent="0.35">
      <c r="A5" s="4"/>
      <c r="B5" s="118" t="s">
        <v>11</v>
      </c>
    </row>
    <row r="6" spans="1:5" hidden="1" x14ac:dyDescent="0.35">
      <c r="A6" s="4"/>
      <c r="B6" s="118" t="s">
        <v>12</v>
      </c>
    </row>
    <row r="7" spans="1:5" hidden="1" x14ac:dyDescent="0.35">
      <c r="A7" s="4"/>
      <c r="B7" s="118" t="s">
        <v>13</v>
      </c>
    </row>
    <row r="8" spans="1:5" hidden="1" x14ac:dyDescent="0.35">
      <c r="A8" s="4"/>
      <c r="B8" s="118" t="s">
        <v>14</v>
      </c>
    </row>
    <row r="9" spans="1:5" hidden="1" x14ac:dyDescent="0.35">
      <c r="A9" s="4"/>
      <c r="B9" s="118" t="s">
        <v>15</v>
      </c>
    </row>
    <row r="10" spans="1:5" hidden="1" x14ac:dyDescent="0.35">
      <c r="A10" s="4"/>
      <c r="B10" s="118" t="s">
        <v>18</v>
      </c>
    </row>
    <row r="11" spans="1:5" hidden="1" x14ac:dyDescent="0.35">
      <c r="A11" s="4"/>
      <c r="B11" s="118" t="s">
        <v>17</v>
      </c>
    </row>
    <row r="12" spans="1:5" hidden="1" x14ac:dyDescent="0.35">
      <c r="A12" s="4"/>
      <c r="B12" s="118" t="s">
        <v>16</v>
      </c>
    </row>
    <row r="13" spans="1:5" x14ac:dyDescent="0.35">
      <c r="A13" s="4" t="s">
        <v>113</v>
      </c>
      <c r="B13" s="118"/>
    </row>
    <row r="14" spans="1:5" x14ac:dyDescent="0.35">
      <c r="A14" s="4" t="s">
        <v>114</v>
      </c>
      <c r="B14" s="119"/>
    </row>
    <row r="15" spans="1:5" x14ac:dyDescent="0.35">
      <c r="A15" s="4" t="s">
        <v>115</v>
      </c>
      <c r="B15" s="120"/>
    </row>
    <row r="16" spans="1:5" x14ac:dyDescent="0.35">
      <c r="A16" s="106" t="s">
        <v>116</v>
      </c>
      <c r="B16" s="121"/>
    </row>
    <row r="17" spans="1:2" x14ac:dyDescent="0.35">
      <c r="A17" s="4" t="s">
        <v>117</v>
      </c>
      <c r="B17" s="121"/>
    </row>
    <row r="18" spans="1:2" x14ac:dyDescent="0.35">
      <c r="A18" s="4" t="s">
        <v>118</v>
      </c>
      <c r="B18" s="147">
        <f>B16+B17</f>
        <v>0</v>
      </c>
    </row>
    <row r="19" spans="1:2" x14ac:dyDescent="0.35">
      <c r="A19" s="4" t="s">
        <v>119</v>
      </c>
      <c r="B19" s="118"/>
    </row>
    <row r="20" spans="1:2" x14ac:dyDescent="0.35">
      <c r="A20" s="97" t="s">
        <v>3</v>
      </c>
      <c r="B20" s="98"/>
    </row>
    <row r="21" spans="1:2" x14ac:dyDescent="0.35">
      <c r="A21" s="4" t="s">
        <v>217</v>
      </c>
      <c r="B21" s="114"/>
    </row>
    <row r="22" spans="1:2" x14ac:dyDescent="0.35">
      <c r="A22" s="4" t="s">
        <v>218</v>
      </c>
      <c r="B22" s="114"/>
    </row>
    <row r="23" spans="1:2" ht="29" x14ac:dyDescent="0.35">
      <c r="A23" s="4" t="s">
        <v>120</v>
      </c>
      <c r="B23" s="114"/>
    </row>
    <row r="24" spans="1:2" ht="43.5" x14ac:dyDescent="0.35">
      <c r="A24" s="100" t="s">
        <v>123</v>
      </c>
      <c r="B24" s="115"/>
    </row>
    <row r="25" spans="1:2" ht="29" x14ac:dyDescent="0.35">
      <c r="A25" s="34" t="s">
        <v>93</v>
      </c>
      <c r="B25" s="114"/>
    </row>
    <row r="26" spans="1:2" ht="43.5" x14ac:dyDescent="0.35">
      <c r="A26" s="34" t="s">
        <v>94</v>
      </c>
      <c r="B26" s="114"/>
    </row>
    <row r="27" spans="1:2" ht="29" x14ac:dyDescent="0.35">
      <c r="A27" s="34" t="s">
        <v>95</v>
      </c>
      <c r="B27" s="114"/>
    </row>
    <row r="28" spans="1:2" ht="43.5" x14ac:dyDescent="0.35">
      <c r="A28" s="34" t="s">
        <v>96</v>
      </c>
      <c r="B28" s="114"/>
    </row>
    <row r="29" spans="1:2" ht="43.5" x14ac:dyDescent="0.35">
      <c r="A29" s="34" t="s">
        <v>97</v>
      </c>
      <c r="B29" s="114"/>
    </row>
    <row r="30" spans="1:2" ht="29" x14ac:dyDescent="0.35">
      <c r="A30" s="34" t="s">
        <v>92</v>
      </c>
      <c r="B30" s="114"/>
    </row>
    <row r="31" spans="1:2" ht="29" x14ac:dyDescent="0.35">
      <c r="A31" s="34" t="s">
        <v>91</v>
      </c>
      <c r="B31" s="114"/>
    </row>
    <row r="32" spans="1:2" ht="87" x14ac:dyDescent="0.35">
      <c r="A32" s="34" t="s">
        <v>109</v>
      </c>
      <c r="B32" s="114"/>
    </row>
    <row r="33" spans="1:2" ht="58" x14ac:dyDescent="0.35">
      <c r="A33" s="34" t="s">
        <v>90</v>
      </c>
      <c r="B33" s="114"/>
    </row>
    <row r="34" spans="1:2" ht="29" x14ac:dyDescent="0.35">
      <c r="A34" s="101" t="s">
        <v>122</v>
      </c>
      <c r="B34" s="116"/>
    </row>
    <row r="35" spans="1:2" ht="29" x14ac:dyDescent="0.35">
      <c r="A35" s="34" t="s">
        <v>86</v>
      </c>
      <c r="B35" s="117"/>
    </row>
    <row r="36" spans="1:2" ht="43.5" x14ac:dyDescent="0.35">
      <c r="A36" s="45" t="s">
        <v>216</v>
      </c>
      <c r="B36" s="117"/>
    </row>
    <row r="37" spans="1:2" ht="58" x14ac:dyDescent="0.35">
      <c r="A37" s="34" t="s">
        <v>87</v>
      </c>
      <c r="B37" s="117"/>
    </row>
    <row r="38" spans="1:2" ht="42.65" customHeight="1" x14ac:dyDescent="0.35">
      <c r="A38" s="34" t="s">
        <v>88</v>
      </c>
      <c r="B38" s="117"/>
    </row>
    <row r="39" spans="1:2" ht="29" x14ac:dyDescent="0.35">
      <c r="A39" s="34" t="s">
        <v>89</v>
      </c>
      <c r="B39" s="117"/>
    </row>
    <row r="40" spans="1:2" ht="29" x14ac:dyDescent="0.35">
      <c r="A40" s="6" t="s">
        <v>121</v>
      </c>
      <c r="B40" s="117"/>
    </row>
    <row r="41" spans="1:2" ht="43.5" x14ac:dyDescent="0.35">
      <c r="A41" s="34" t="s">
        <v>124</v>
      </c>
      <c r="B41" s="117"/>
    </row>
    <row r="42" spans="1:2" ht="43.5" x14ac:dyDescent="0.35">
      <c r="A42" s="45" t="s">
        <v>125</v>
      </c>
      <c r="B42" s="117"/>
    </row>
    <row r="43" spans="1:2" ht="59.5" customHeight="1" x14ac:dyDescent="0.35">
      <c r="A43" s="34" t="s">
        <v>126</v>
      </c>
      <c r="B43" s="117"/>
    </row>
    <row r="44" spans="1:2" ht="72.5" x14ac:dyDescent="0.35">
      <c r="A44" s="34" t="s">
        <v>106</v>
      </c>
      <c r="B44" s="117"/>
    </row>
    <row r="45" spans="1:2" ht="29" x14ac:dyDescent="0.35">
      <c r="A45" s="34" t="s">
        <v>127</v>
      </c>
      <c r="B45" s="117"/>
    </row>
    <row r="46" spans="1:2" ht="43.5" x14ac:dyDescent="0.35">
      <c r="A46" s="34" t="s">
        <v>128</v>
      </c>
      <c r="B46" s="117"/>
    </row>
    <row r="47" spans="1:2" ht="58.5" customHeight="1" x14ac:dyDescent="0.35">
      <c r="A47" s="34" t="s">
        <v>129</v>
      </c>
      <c r="B47" s="117"/>
    </row>
    <row r="48" spans="1:2" x14ac:dyDescent="0.35">
      <c r="A48" s="34" t="s">
        <v>111</v>
      </c>
      <c r="B48" s="117"/>
    </row>
    <row r="49" spans="1:2" ht="43.5" x14ac:dyDescent="0.35">
      <c r="A49" s="34" t="s">
        <v>130</v>
      </c>
      <c r="B49" s="117"/>
    </row>
    <row r="50" spans="1:2" ht="29" x14ac:dyDescent="0.35">
      <c r="A50" s="34" t="s">
        <v>131</v>
      </c>
      <c r="B50" s="117"/>
    </row>
    <row r="51" spans="1:2" ht="58" x14ac:dyDescent="0.35">
      <c r="A51" s="34" t="s">
        <v>132</v>
      </c>
      <c r="B51" s="117"/>
    </row>
    <row r="52" spans="1:2" ht="43.5" x14ac:dyDescent="0.35">
      <c r="A52" s="34" t="s">
        <v>133</v>
      </c>
      <c r="B52" s="117"/>
    </row>
    <row r="53" spans="1:2" ht="29" x14ac:dyDescent="0.35">
      <c r="A53" s="34" t="s">
        <v>134</v>
      </c>
      <c r="B53" s="117"/>
    </row>
    <row r="54" spans="1:2" ht="43.5" x14ac:dyDescent="0.35">
      <c r="A54" s="34" t="s">
        <v>135</v>
      </c>
      <c r="B54" s="117"/>
    </row>
    <row r="55" spans="1:2" x14ac:dyDescent="0.35">
      <c r="A55" s="45" t="s">
        <v>136</v>
      </c>
      <c r="B55" s="117"/>
    </row>
    <row r="56" spans="1:2" ht="29" x14ac:dyDescent="0.35">
      <c r="A56" s="34" t="s">
        <v>137</v>
      </c>
      <c r="B56" s="117"/>
    </row>
    <row r="57" spans="1:2" ht="58" x14ac:dyDescent="0.35">
      <c r="A57" s="45" t="s">
        <v>138</v>
      </c>
      <c r="B57" s="117"/>
    </row>
    <row r="58" spans="1:2" x14ac:dyDescent="0.35">
      <c r="A58" s="97" t="s">
        <v>5</v>
      </c>
      <c r="B58" s="98"/>
    </row>
    <row r="59" spans="1:2" x14ac:dyDescent="0.35">
      <c r="A59" s="106" t="s">
        <v>140</v>
      </c>
      <c r="B59" s="122">
        <f>SUM(B60:B62)</f>
        <v>0</v>
      </c>
    </row>
    <row r="60" spans="1:2" x14ac:dyDescent="0.35">
      <c r="A60" s="4" t="s">
        <v>6</v>
      </c>
      <c r="B60" s="118"/>
    </row>
    <row r="61" spans="1:2" x14ac:dyDescent="0.35">
      <c r="A61" s="4" t="s">
        <v>7</v>
      </c>
      <c r="B61" s="118"/>
    </row>
    <row r="62" spans="1:2" x14ac:dyDescent="0.35">
      <c r="A62" s="4" t="s">
        <v>141</v>
      </c>
      <c r="B62" s="118"/>
    </row>
    <row r="63" spans="1:2" x14ac:dyDescent="0.35">
      <c r="A63" s="106" t="s">
        <v>142</v>
      </c>
      <c r="B63" s="122">
        <f>SUM(B64:B66)</f>
        <v>0</v>
      </c>
    </row>
    <row r="64" spans="1:2" x14ac:dyDescent="0.35">
      <c r="A64" s="4" t="s">
        <v>6</v>
      </c>
      <c r="B64" s="118"/>
    </row>
    <row r="65" spans="1:2" x14ac:dyDescent="0.35">
      <c r="A65" s="4" t="s">
        <v>7</v>
      </c>
      <c r="B65" s="118"/>
    </row>
    <row r="66" spans="1:2" x14ac:dyDescent="0.35">
      <c r="A66" s="4" t="s">
        <v>141</v>
      </c>
      <c r="B66" s="118"/>
    </row>
    <row r="67" spans="1:2" ht="14.5" customHeight="1" x14ac:dyDescent="0.35">
      <c r="A67" s="106" t="s">
        <v>143</v>
      </c>
      <c r="B67" s="122">
        <f>SUM(B68:B70)</f>
        <v>0</v>
      </c>
    </row>
    <row r="68" spans="1:2" x14ac:dyDescent="0.35">
      <c r="A68" s="4" t="s">
        <v>6</v>
      </c>
      <c r="B68" s="118"/>
    </row>
    <row r="69" spans="1:2" x14ac:dyDescent="0.35">
      <c r="A69" s="4" t="s">
        <v>7</v>
      </c>
      <c r="B69" s="118"/>
    </row>
    <row r="70" spans="1:2" x14ac:dyDescent="0.35">
      <c r="A70" s="4" t="s">
        <v>141</v>
      </c>
      <c r="B70" s="118"/>
    </row>
    <row r="71" spans="1:2" x14ac:dyDescent="0.35">
      <c r="A71" s="4" t="s">
        <v>144</v>
      </c>
      <c r="B71" s="123"/>
    </row>
    <row r="72" spans="1:2" x14ac:dyDescent="0.35">
      <c r="A72" s="4" t="s">
        <v>145</v>
      </c>
      <c r="B72" s="123"/>
    </row>
    <row r="73" spans="1:2" x14ac:dyDescent="0.35">
      <c r="A73" s="97" t="s">
        <v>8</v>
      </c>
      <c r="B73" s="98"/>
    </row>
    <row r="74" spans="1:2" ht="29" x14ac:dyDescent="0.35">
      <c r="A74" s="4" t="s">
        <v>108</v>
      </c>
      <c r="B74" s="124"/>
    </row>
    <row r="75" spans="1:2" hidden="1" x14ac:dyDescent="0.35">
      <c r="A75" s="5"/>
      <c r="B75" s="124" t="s">
        <v>9</v>
      </c>
    </row>
    <row r="76" spans="1:2" hidden="1" x14ac:dyDescent="0.35">
      <c r="A76" s="5"/>
      <c r="B76" s="124" t="s">
        <v>10</v>
      </c>
    </row>
    <row r="77" spans="1:2" x14ac:dyDescent="0.35">
      <c r="A77" s="6" t="s">
        <v>139</v>
      </c>
      <c r="B77" s="124"/>
    </row>
  </sheetData>
  <dataValidations count="2">
    <dataValidation type="list" allowBlank="1" showInputMessage="1" showErrorMessage="1" promptTitle="SELECT" prompt="Select from drop down menu" sqref="B74" xr:uid="{228AFE90-E3F3-483D-9B74-13E0584DD7F2}">
      <formula1>$B$75:$B$76</formula1>
    </dataValidation>
    <dataValidation type="list" allowBlank="1" showInputMessage="1" showErrorMessage="1" promptTitle="SELECT" prompt="Select from drop down" sqref="B4" xr:uid="{8C4E0E85-71AF-4B19-AC18-EC61D7733A8D}">
      <formula1>$B$5:$B$12</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0541C-7592-4FB2-957C-5641349D2A05}">
  <dimension ref="A1:K21"/>
  <sheetViews>
    <sheetView workbookViewId="0">
      <pane xSplit="1" ySplit="3" topLeftCell="B4" activePane="bottomRight" state="frozen"/>
      <selection pane="topRight" activeCell="B1" sqref="B1"/>
      <selection pane="bottomLeft" activeCell="A4" sqref="A4"/>
      <selection pane="bottomRight" activeCell="B4" sqref="B4"/>
    </sheetView>
  </sheetViews>
  <sheetFormatPr defaultRowHeight="14.5" x14ac:dyDescent="0.35"/>
  <cols>
    <col min="1" max="1" width="60.54296875" customWidth="1"/>
    <col min="2" max="8" width="14.54296875" customWidth="1"/>
    <col min="10" max="10" width="8.7265625" customWidth="1"/>
  </cols>
  <sheetData>
    <row r="1" spans="1:11" ht="18.5" x14ac:dyDescent="0.45">
      <c r="A1" s="7" t="s">
        <v>19</v>
      </c>
      <c r="B1" s="8"/>
      <c r="C1" s="8"/>
      <c r="D1" s="8"/>
      <c r="E1" s="8"/>
      <c r="F1" s="8"/>
      <c r="G1" s="40" t="s">
        <v>105</v>
      </c>
      <c r="H1" s="42">
        <f>Application!B4</f>
        <v>0</v>
      </c>
      <c r="J1" s="46"/>
      <c r="K1" s="41" t="s">
        <v>1</v>
      </c>
    </row>
    <row r="2" spans="1:11" ht="15.5" x14ac:dyDescent="0.35">
      <c r="A2" s="76" t="s">
        <v>20</v>
      </c>
      <c r="B2" s="77"/>
      <c r="C2" s="77"/>
      <c r="D2" s="77"/>
      <c r="E2" s="77"/>
      <c r="F2" s="77"/>
      <c r="G2" s="77"/>
      <c r="H2" s="77"/>
      <c r="J2" s="42"/>
      <c r="K2" s="41" t="s">
        <v>107</v>
      </c>
    </row>
    <row r="3" spans="1:11" ht="58" x14ac:dyDescent="0.35">
      <c r="A3" s="48" t="s">
        <v>21</v>
      </c>
      <c r="B3" s="48" t="s">
        <v>22</v>
      </c>
      <c r="C3" s="48" t="s">
        <v>23</v>
      </c>
      <c r="D3" s="48" t="s">
        <v>24</v>
      </c>
      <c r="E3" s="48" t="s">
        <v>110</v>
      </c>
      <c r="F3" s="48" t="s">
        <v>25</v>
      </c>
      <c r="G3" s="48" t="s">
        <v>98</v>
      </c>
      <c r="H3" s="48" t="s">
        <v>104</v>
      </c>
    </row>
    <row r="4" spans="1:11" x14ac:dyDescent="0.35">
      <c r="A4" s="93" t="s">
        <v>26</v>
      </c>
      <c r="B4" s="94"/>
      <c r="C4" s="94"/>
      <c r="D4" s="94"/>
      <c r="E4" s="94"/>
      <c r="F4" s="94"/>
      <c r="G4" s="94"/>
      <c r="H4" s="95"/>
    </row>
    <row r="5" spans="1:11" x14ac:dyDescent="0.35">
      <c r="A5" s="35" t="s">
        <v>32</v>
      </c>
      <c r="B5" s="47"/>
      <c r="C5" s="47"/>
      <c r="D5" s="49"/>
      <c r="E5" s="49"/>
      <c r="F5" s="36" t="e">
        <f>D5/C5</f>
        <v>#DIV/0!</v>
      </c>
      <c r="G5" s="10" t="e">
        <f>VLOOKUP(H1,AMR!A3:E10,2,FALSE)</f>
        <v>#N/A</v>
      </c>
      <c r="H5" s="11" t="e">
        <f>D5/G5</f>
        <v>#N/A</v>
      </c>
    </row>
    <row r="6" spans="1:11" x14ac:dyDescent="0.35">
      <c r="A6" s="35" t="s">
        <v>27</v>
      </c>
      <c r="B6" s="47"/>
      <c r="C6" s="47"/>
      <c r="D6" s="49"/>
      <c r="E6" s="49"/>
      <c r="F6" s="9" t="e">
        <f>D6/C6</f>
        <v>#DIV/0!</v>
      </c>
      <c r="G6" s="10" t="e">
        <f>VLOOKUP(H1,AMR!A3:E10,3,FALSE)</f>
        <v>#N/A</v>
      </c>
      <c r="H6" s="11" t="e">
        <f>D6/G6</f>
        <v>#N/A</v>
      </c>
    </row>
    <row r="7" spans="1:11" x14ac:dyDescent="0.35">
      <c r="A7" s="6" t="s">
        <v>28</v>
      </c>
      <c r="B7" s="47"/>
      <c r="C7" s="47"/>
      <c r="D7" s="49"/>
      <c r="E7" s="49"/>
      <c r="F7" s="9" t="e">
        <f>D7/C7</f>
        <v>#DIV/0!</v>
      </c>
      <c r="G7" s="10" t="e">
        <f>VLOOKUP(H1,AMR!A3:E10,4,FALSE)</f>
        <v>#N/A</v>
      </c>
      <c r="H7" s="11" t="e">
        <f t="shared" ref="H7:H8" si="0">D7/G7</f>
        <v>#N/A</v>
      </c>
    </row>
    <row r="8" spans="1:11" x14ac:dyDescent="0.35">
      <c r="A8" s="6" t="s">
        <v>29</v>
      </c>
      <c r="B8" s="47"/>
      <c r="C8" s="50"/>
      <c r="D8" s="49"/>
      <c r="E8" s="49"/>
      <c r="F8" s="9" t="e">
        <f>D8/C8</f>
        <v>#DIV/0!</v>
      </c>
      <c r="G8" s="10" t="e">
        <f>VLOOKUP(H1,AMR!A3:E10,5,FALSE)</f>
        <v>#N/A</v>
      </c>
      <c r="H8" s="11" t="e">
        <f t="shared" si="0"/>
        <v>#N/A</v>
      </c>
    </row>
    <row r="9" spans="1:11" x14ac:dyDescent="0.35">
      <c r="A9" s="6" t="s">
        <v>30</v>
      </c>
      <c r="B9" s="12">
        <f>SUM(B5:B8)</f>
        <v>0</v>
      </c>
      <c r="C9" s="13" t="e">
        <f>SUMPRODUCT(C5:C8, B5:B8)/B9</f>
        <v>#DIV/0!</v>
      </c>
      <c r="D9" s="13" t="e">
        <f>SUMPRODUCT(D5:D8, B5:B8)/B9</f>
        <v>#DIV/0!</v>
      </c>
      <c r="E9" s="109"/>
      <c r="F9" s="9" t="e">
        <f>D9/C9</f>
        <v>#DIV/0!</v>
      </c>
      <c r="G9" s="112" t="e">
        <f>SUMPRODUCT(G5:G8,B5:B8)/B9</f>
        <v>#N/A</v>
      </c>
      <c r="H9" s="11" t="e">
        <f>D9/G9</f>
        <v>#DIV/0!</v>
      </c>
    </row>
    <row r="10" spans="1:11" x14ac:dyDescent="0.35">
      <c r="A10" s="93" t="s">
        <v>31</v>
      </c>
      <c r="B10" s="94"/>
      <c r="C10" s="94"/>
      <c r="D10" s="94"/>
      <c r="E10" s="94"/>
      <c r="F10" s="94"/>
      <c r="G10" s="94"/>
      <c r="H10" s="95"/>
    </row>
    <row r="11" spans="1:11" x14ac:dyDescent="0.35">
      <c r="A11" s="6" t="s">
        <v>32</v>
      </c>
      <c r="B11" s="47"/>
      <c r="C11" s="47"/>
      <c r="D11" s="49"/>
      <c r="E11" s="107"/>
      <c r="F11" s="9" t="e">
        <f>D11/C11</f>
        <v>#DIV/0!</v>
      </c>
      <c r="G11" s="10" t="e">
        <f>VLOOKUP(H1,AMR!A3:E10,2,FALSE)</f>
        <v>#N/A</v>
      </c>
      <c r="H11" s="11" t="e">
        <f>D11/G11</f>
        <v>#N/A</v>
      </c>
    </row>
    <row r="12" spans="1:11" x14ac:dyDescent="0.35">
      <c r="A12" s="6" t="s">
        <v>27</v>
      </c>
      <c r="B12" s="47"/>
      <c r="C12" s="47"/>
      <c r="D12" s="49"/>
      <c r="E12" s="108"/>
      <c r="F12" s="9" t="e">
        <f>D12/C12</f>
        <v>#DIV/0!</v>
      </c>
      <c r="G12" s="10" t="e">
        <f>VLOOKUP(H1,AMR!A3:E10,3,FALSE)</f>
        <v>#N/A</v>
      </c>
      <c r="H12" s="11" t="e">
        <f>D12/G12</f>
        <v>#N/A</v>
      </c>
    </row>
    <row r="13" spans="1:11" x14ac:dyDescent="0.35">
      <c r="A13" s="6" t="s">
        <v>28</v>
      </c>
      <c r="B13" s="47"/>
      <c r="C13" s="47"/>
      <c r="D13" s="49"/>
      <c r="E13" s="108"/>
      <c r="F13" s="9" t="e">
        <f>D13/C13</f>
        <v>#DIV/0!</v>
      </c>
      <c r="G13" s="10" t="e">
        <f>VLOOKUP(H1,AMR!A3:E10,4,FALSE)</f>
        <v>#N/A</v>
      </c>
      <c r="H13" s="11" t="e">
        <f t="shared" ref="H13:H14" si="1">D13/G13</f>
        <v>#N/A</v>
      </c>
    </row>
    <row r="14" spans="1:11" x14ac:dyDescent="0.35">
      <c r="A14" s="6" t="s">
        <v>29</v>
      </c>
      <c r="B14" s="47"/>
      <c r="C14" s="50"/>
      <c r="D14" s="49"/>
      <c r="E14" s="108"/>
      <c r="F14" s="9" t="e">
        <f>D14/C14</f>
        <v>#DIV/0!</v>
      </c>
      <c r="G14" s="10" t="e">
        <f>VLOOKUP(H1,AMR!A3:E10,5,FALSE)</f>
        <v>#N/A</v>
      </c>
      <c r="H14" s="11" t="e">
        <f t="shared" si="1"/>
        <v>#N/A</v>
      </c>
    </row>
    <row r="15" spans="1:11" x14ac:dyDescent="0.35">
      <c r="A15" s="6" t="s">
        <v>33</v>
      </c>
      <c r="B15" s="12">
        <f>SUM(B11:B14)</f>
        <v>0</v>
      </c>
      <c r="C15" s="13" t="e">
        <f>SUMPRODUCT(C11:C14, B11:B14)/B15</f>
        <v>#DIV/0!</v>
      </c>
      <c r="D15" s="14" t="e">
        <f>SUMPRODUCT(D11:D14, B11:B14)/B15</f>
        <v>#DIV/0!</v>
      </c>
      <c r="E15" s="110"/>
      <c r="F15" s="9" t="e">
        <f>D15/C15</f>
        <v>#DIV/0!</v>
      </c>
      <c r="G15" s="10" t="e">
        <f>SUMPRODUCT(G11:G14,B11:B14)/B15</f>
        <v>#N/A</v>
      </c>
      <c r="H15" s="11" t="e">
        <f>D15/G15</f>
        <v>#DIV/0!</v>
      </c>
    </row>
    <row r="16" spans="1:11" x14ac:dyDescent="0.35">
      <c r="A16" s="93" t="s">
        <v>34</v>
      </c>
      <c r="B16" s="94"/>
      <c r="C16" s="94"/>
      <c r="D16" s="94"/>
      <c r="E16" s="94"/>
      <c r="F16" s="94"/>
      <c r="G16" s="94"/>
      <c r="H16" s="95"/>
    </row>
    <row r="17" spans="1:8" x14ac:dyDescent="0.35">
      <c r="A17" s="6" t="s">
        <v>146</v>
      </c>
      <c r="B17" s="78"/>
      <c r="C17" s="79"/>
      <c r="D17" s="49"/>
      <c r="E17" s="90"/>
      <c r="F17" s="91"/>
      <c r="G17" s="91"/>
      <c r="H17" s="92"/>
    </row>
    <row r="18" spans="1:8" x14ac:dyDescent="0.35">
      <c r="A18" s="93" t="s">
        <v>35</v>
      </c>
      <c r="B18" s="94"/>
      <c r="C18" s="94"/>
      <c r="D18" s="94"/>
      <c r="E18" s="94"/>
      <c r="F18" s="94"/>
      <c r="G18" s="94"/>
      <c r="H18" s="95"/>
    </row>
    <row r="19" spans="1:8" x14ac:dyDescent="0.35">
      <c r="A19" s="6" t="s">
        <v>147</v>
      </c>
      <c r="B19" s="80"/>
      <c r="C19" s="81"/>
      <c r="D19" s="49"/>
      <c r="E19" s="84"/>
      <c r="F19" s="85"/>
      <c r="G19" s="85"/>
      <c r="H19" s="86"/>
    </row>
    <row r="20" spans="1:8" x14ac:dyDescent="0.35">
      <c r="A20" s="6" t="s">
        <v>148</v>
      </c>
      <c r="B20" s="82"/>
      <c r="C20" s="83"/>
      <c r="D20" s="49"/>
      <c r="E20" s="87"/>
      <c r="F20" s="88"/>
      <c r="G20" s="88"/>
      <c r="H20" s="89"/>
    </row>
    <row r="21" spans="1:8" x14ac:dyDescent="0.35">
      <c r="A21" s="15"/>
      <c r="B21" s="8"/>
      <c r="C21" s="8"/>
      <c r="D21" s="8"/>
      <c r="E21" s="8"/>
      <c r="F21" s="8"/>
      <c r="G21" s="8"/>
      <c r="H21" s="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EF498-DC19-409C-B787-C707F6F5BFCD}">
  <dimension ref="A1:F87"/>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RowHeight="14.5" x14ac:dyDescent="0.35"/>
  <cols>
    <col min="1" max="1" width="60.54296875" customWidth="1"/>
    <col min="2" max="2" width="14.54296875" customWidth="1"/>
    <col min="3" max="3" width="40.54296875" customWidth="1"/>
    <col min="4" max="4" width="10.54296875" customWidth="1"/>
    <col min="5" max="5" width="14.453125" customWidth="1"/>
  </cols>
  <sheetData>
    <row r="1" spans="1:6" ht="18.5" x14ac:dyDescent="0.35">
      <c r="A1" s="1" t="s">
        <v>36</v>
      </c>
      <c r="B1" s="2"/>
      <c r="C1" s="16"/>
      <c r="E1" s="54"/>
      <c r="F1" s="41" t="s">
        <v>1</v>
      </c>
    </row>
    <row r="2" spans="1:6" ht="43.5" x14ac:dyDescent="0.35">
      <c r="A2" s="60" t="s">
        <v>37</v>
      </c>
      <c r="B2" s="63" t="s">
        <v>38</v>
      </c>
      <c r="C2" s="64" t="s">
        <v>39</v>
      </c>
      <c r="E2" s="43"/>
      <c r="F2" s="41" t="s">
        <v>107</v>
      </c>
    </row>
    <row r="3" spans="1:6" x14ac:dyDescent="0.35">
      <c r="A3" s="68" t="s">
        <v>40</v>
      </c>
      <c r="B3" s="69"/>
      <c r="C3" s="70"/>
      <c r="D3" s="16"/>
      <c r="E3" s="16"/>
    </row>
    <row r="4" spans="1:6" x14ac:dyDescent="0.35">
      <c r="A4" s="17" t="s">
        <v>149</v>
      </c>
      <c r="B4" s="51"/>
      <c r="C4" s="52"/>
      <c r="D4" s="16"/>
      <c r="E4" s="16"/>
    </row>
    <row r="5" spans="1:6" x14ac:dyDescent="0.35">
      <c r="A5" s="17" t="s">
        <v>201</v>
      </c>
      <c r="B5" s="51"/>
      <c r="C5" s="52"/>
      <c r="D5" s="16"/>
      <c r="E5" s="16"/>
    </row>
    <row r="6" spans="1:6" x14ac:dyDescent="0.35">
      <c r="A6" s="17" t="s">
        <v>150</v>
      </c>
      <c r="B6" s="51"/>
      <c r="C6" s="52"/>
      <c r="D6" s="16"/>
      <c r="E6" s="16"/>
    </row>
    <row r="7" spans="1:6" x14ac:dyDescent="0.35">
      <c r="A7" s="18" t="s">
        <v>151</v>
      </c>
      <c r="B7" s="19">
        <f>SUM(B4:B6)</f>
        <v>0</v>
      </c>
      <c r="C7" s="20"/>
      <c r="D7" s="16"/>
      <c r="E7" s="16"/>
    </row>
    <row r="8" spans="1:6" x14ac:dyDescent="0.35">
      <c r="A8" s="21" t="s">
        <v>152</v>
      </c>
      <c r="B8" s="53"/>
      <c r="C8" s="52"/>
      <c r="D8" s="22"/>
      <c r="E8" s="22"/>
    </row>
    <row r="9" spans="1:6" x14ac:dyDescent="0.35">
      <c r="A9" s="68" t="s">
        <v>41</v>
      </c>
      <c r="B9" s="69"/>
      <c r="C9" s="70"/>
      <c r="D9" s="16"/>
      <c r="E9" s="16"/>
    </row>
    <row r="10" spans="1:6" ht="29" x14ac:dyDescent="0.35">
      <c r="A10" s="23" t="s">
        <v>153</v>
      </c>
      <c r="B10" s="53"/>
      <c r="C10" s="52"/>
      <c r="D10" s="16"/>
      <c r="E10" s="16"/>
    </row>
    <row r="11" spans="1:6" x14ac:dyDescent="0.35">
      <c r="A11" s="23" t="s">
        <v>154</v>
      </c>
      <c r="B11" s="53"/>
      <c r="C11" s="52"/>
      <c r="D11" s="3"/>
      <c r="E11" s="16"/>
    </row>
    <row r="12" spans="1:6" ht="29" x14ac:dyDescent="0.35">
      <c r="A12" s="23" t="s">
        <v>155</v>
      </c>
      <c r="B12" s="53"/>
      <c r="C12" s="52"/>
      <c r="D12" s="16"/>
      <c r="E12" s="16"/>
    </row>
    <row r="13" spans="1:6" x14ac:dyDescent="0.35">
      <c r="A13" s="23" t="s">
        <v>42</v>
      </c>
      <c r="B13" s="53"/>
      <c r="C13" s="52"/>
      <c r="D13" s="16"/>
      <c r="E13" s="16"/>
    </row>
    <row r="14" spans="1:6" x14ac:dyDescent="0.35">
      <c r="A14" s="111" t="s">
        <v>43</v>
      </c>
      <c r="B14" s="19">
        <f>SUM(B10:B13)</f>
        <v>0</v>
      </c>
      <c r="C14" s="24"/>
      <c r="D14" s="16"/>
      <c r="E14" s="16"/>
    </row>
    <row r="15" spans="1:6" x14ac:dyDescent="0.35">
      <c r="A15" s="71" t="s">
        <v>44</v>
      </c>
      <c r="B15" s="72"/>
      <c r="C15" s="73"/>
      <c r="D15" s="16"/>
      <c r="E15" s="22"/>
    </row>
    <row r="16" spans="1:6" x14ac:dyDescent="0.35">
      <c r="A16" s="65" t="s">
        <v>45</v>
      </c>
      <c r="B16" s="66"/>
      <c r="C16" s="67"/>
      <c r="D16" s="25"/>
      <c r="E16" s="16"/>
    </row>
    <row r="17" spans="1:5" x14ac:dyDescent="0.35">
      <c r="A17" s="23" t="s">
        <v>46</v>
      </c>
      <c r="B17" s="53"/>
      <c r="C17" s="52"/>
      <c r="D17" s="25"/>
      <c r="E17" s="16"/>
    </row>
    <row r="18" spans="1:5" x14ac:dyDescent="0.35">
      <c r="A18" s="23" t="s">
        <v>202</v>
      </c>
      <c r="B18" s="53"/>
      <c r="C18" s="52"/>
      <c r="D18" s="25"/>
      <c r="E18" s="16"/>
    </row>
    <row r="19" spans="1:5" x14ac:dyDescent="0.35">
      <c r="A19" s="23" t="s">
        <v>203</v>
      </c>
      <c r="B19" s="53"/>
      <c r="C19" s="52"/>
      <c r="D19" s="25"/>
      <c r="E19" s="16"/>
    </row>
    <row r="20" spans="1:5" x14ac:dyDescent="0.35">
      <c r="A20" s="23" t="s">
        <v>47</v>
      </c>
      <c r="B20" s="53"/>
      <c r="C20" s="52"/>
      <c r="D20" s="25"/>
      <c r="E20" s="16"/>
    </row>
    <row r="21" spans="1:5" x14ac:dyDescent="0.35">
      <c r="A21" s="23" t="s">
        <v>48</v>
      </c>
      <c r="B21" s="53"/>
      <c r="C21" s="52"/>
      <c r="D21" s="25"/>
      <c r="E21" s="16"/>
    </row>
    <row r="22" spans="1:5" x14ac:dyDescent="0.35">
      <c r="A22" s="23" t="s">
        <v>49</v>
      </c>
      <c r="B22" s="53"/>
      <c r="C22" s="52"/>
      <c r="D22" s="25"/>
      <c r="E22" s="16"/>
    </row>
    <row r="23" spans="1:5" x14ac:dyDescent="0.35">
      <c r="A23" s="23" t="s">
        <v>50</v>
      </c>
      <c r="B23" s="53"/>
      <c r="C23" s="52"/>
      <c r="D23" s="25"/>
      <c r="E23" s="16"/>
    </row>
    <row r="24" spans="1:5" x14ac:dyDescent="0.35">
      <c r="A24" s="23" t="s">
        <v>51</v>
      </c>
      <c r="B24" s="53"/>
      <c r="C24" s="52"/>
      <c r="D24" s="25"/>
      <c r="E24" s="16"/>
    </row>
    <row r="25" spans="1:5" x14ac:dyDescent="0.35">
      <c r="A25" s="23" t="s">
        <v>52</v>
      </c>
      <c r="B25" s="53"/>
      <c r="C25" s="52"/>
      <c r="D25" s="25"/>
      <c r="E25" s="16"/>
    </row>
    <row r="26" spans="1:5" x14ac:dyDescent="0.35">
      <c r="A26" s="23" t="s">
        <v>53</v>
      </c>
      <c r="B26" s="53"/>
      <c r="C26" s="52"/>
      <c r="D26" s="25"/>
      <c r="E26" s="16"/>
    </row>
    <row r="27" spans="1:5" x14ac:dyDescent="0.35">
      <c r="A27" s="23" t="s">
        <v>54</v>
      </c>
      <c r="B27" s="53"/>
      <c r="C27" s="52"/>
      <c r="D27" s="25"/>
      <c r="E27" s="16"/>
    </row>
    <row r="28" spans="1:5" x14ac:dyDescent="0.35">
      <c r="A28" s="23" t="s">
        <v>55</v>
      </c>
      <c r="B28" s="53"/>
      <c r="C28" s="52"/>
      <c r="D28" s="25"/>
      <c r="E28" s="16"/>
    </row>
    <row r="29" spans="1:5" x14ac:dyDescent="0.35">
      <c r="A29" s="23" t="s">
        <v>204</v>
      </c>
      <c r="B29" s="53"/>
      <c r="C29" s="52"/>
      <c r="D29" s="25"/>
      <c r="E29" s="16"/>
    </row>
    <row r="30" spans="1:5" x14ac:dyDescent="0.35">
      <c r="A30" s="23" t="s">
        <v>56</v>
      </c>
      <c r="B30" s="53"/>
      <c r="C30" s="52"/>
      <c r="D30" s="25"/>
      <c r="E30" s="16"/>
    </row>
    <row r="31" spans="1:5" x14ac:dyDescent="0.35">
      <c r="A31" s="23" t="s">
        <v>57</v>
      </c>
      <c r="B31" s="53"/>
      <c r="C31" s="52"/>
      <c r="D31" s="25"/>
      <c r="E31" s="16"/>
    </row>
    <row r="32" spans="1:5" x14ac:dyDescent="0.35">
      <c r="A32" s="23" t="s">
        <v>219</v>
      </c>
      <c r="B32" s="53"/>
      <c r="C32" s="52"/>
      <c r="D32" s="25"/>
      <c r="E32" s="16"/>
    </row>
    <row r="33" spans="1:5" x14ac:dyDescent="0.35">
      <c r="A33" s="26" t="s">
        <v>58</v>
      </c>
      <c r="B33" s="19">
        <f>SUM(B17:B32)</f>
        <v>0</v>
      </c>
      <c r="C33" s="24"/>
      <c r="D33" s="25"/>
      <c r="E33" s="16"/>
    </row>
    <row r="34" spans="1:5" x14ac:dyDescent="0.35">
      <c r="A34" s="74" t="s">
        <v>59</v>
      </c>
      <c r="B34" s="75"/>
      <c r="C34" s="70"/>
      <c r="D34" s="25"/>
      <c r="E34" s="16"/>
    </row>
    <row r="35" spans="1:5" x14ac:dyDescent="0.35">
      <c r="A35" s="23" t="s">
        <v>156</v>
      </c>
      <c r="B35" s="55"/>
      <c r="C35" s="52"/>
      <c r="D35" s="25"/>
      <c r="E35" s="16"/>
    </row>
    <row r="36" spans="1:5" x14ac:dyDescent="0.35">
      <c r="A36" s="23" t="s">
        <v>205</v>
      </c>
      <c r="B36" s="55"/>
      <c r="C36" s="52"/>
      <c r="D36" s="25"/>
      <c r="E36" s="16"/>
    </row>
    <row r="37" spans="1:5" x14ac:dyDescent="0.35">
      <c r="A37" s="23" t="s">
        <v>157</v>
      </c>
      <c r="B37" s="55"/>
      <c r="C37" s="52"/>
      <c r="D37" s="25"/>
      <c r="E37" s="16"/>
    </row>
    <row r="38" spans="1:5" x14ac:dyDescent="0.35">
      <c r="A38" s="23" t="s">
        <v>158</v>
      </c>
      <c r="B38" s="55"/>
      <c r="C38" s="52"/>
      <c r="D38" s="25"/>
      <c r="E38" s="16"/>
    </row>
    <row r="39" spans="1:5" x14ac:dyDescent="0.35">
      <c r="A39" s="23" t="s">
        <v>159</v>
      </c>
      <c r="B39" s="55"/>
      <c r="C39" s="52"/>
      <c r="D39" s="16"/>
      <c r="E39" s="16"/>
    </row>
    <row r="40" spans="1:5" x14ac:dyDescent="0.35">
      <c r="A40" s="26" t="s">
        <v>160</v>
      </c>
      <c r="B40" s="19">
        <f>SUM(B35:B39)</f>
        <v>0</v>
      </c>
      <c r="C40" s="56"/>
      <c r="D40" s="16"/>
      <c r="E40" s="16"/>
    </row>
    <row r="41" spans="1:5" x14ac:dyDescent="0.35">
      <c r="A41" s="74" t="s">
        <v>60</v>
      </c>
      <c r="B41" s="75"/>
      <c r="C41" s="70"/>
      <c r="D41" s="16"/>
      <c r="E41" s="16"/>
    </row>
    <row r="42" spans="1:5" x14ac:dyDescent="0.35">
      <c r="A42" s="21" t="s">
        <v>150</v>
      </c>
      <c r="B42" s="55"/>
      <c r="C42" s="52"/>
      <c r="D42" s="16"/>
      <c r="E42" s="16"/>
    </row>
    <row r="43" spans="1:5" x14ac:dyDescent="0.35">
      <c r="A43" s="21" t="s">
        <v>161</v>
      </c>
      <c r="B43" s="55"/>
      <c r="C43" s="52"/>
      <c r="D43" s="16"/>
      <c r="E43" s="16"/>
    </row>
    <row r="44" spans="1:5" x14ac:dyDescent="0.35">
      <c r="A44" s="21" t="s">
        <v>61</v>
      </c>
      <c r="B44" s="125"/>
      <c r="C44" s="132"/>
      <c r="D44" s="16"/>
      <c r="E44" s="16"/>
    </row>
    <row r="45" spans="1:5" x14ac:dyDescent="0.35">
      <c r="A45" s="21" t="s">
        <v>162</v>
      </c>
      <c r="B45" s="125"/>
      <c r="C45" s="132"/>
      <c r="D45" s="16"/>
      <c r="E45" s="16"/>
    </row>
    <row r="46" spans="1:5" x14ac:dyDescent="0.35">
      <c r="A46" s="21" t="s">
        <v>163</v>
      </c>
      <c r="B46" s="125"/>
      <c r="C46" s="132"/>
      <c r="D46" s="16"/>
      <c r="E46" s="16"/>
    </row>
    <row r="47" spans="1:5" x14ac:dyDescent="0.35">
      <c r="A47" s="21" t="s">
        <v>62</v>
      </c>
      <c r="B47" s="125"/>
      <c r="C47" s="132"/>
      <c r="D47" s="16"/>
      <c r="E47" s="16"/>
    </row>
    <row r="48" spans="1:5" x14ac:dyDescent="0.35">
      <c r="A48" s="21" t="s">
        <v>164</v>
      </c>
      <c r="B48" s="125"/>
      <c r="C48" s="132"/>
      <c r="D48" s="16"/>
      <c r="E48" s="16"/>
    </row>
    <row r="49" spans="1:5" x14ac:dyDescent="0.35">
      <c r="A49" s="21" t="s">
        <v>165</v>
      </c>
      <c r="B49" s="125"/>
      <c r="C49" s="132"/>
      <c r="D49" s="16"/>
      <c r="E49" s="16"/>
    </row>
    <row r="50" spans="1:5" x14ac:dyDescent="0.35">
      <c r="A50" s="27" t="s">
        <v>63</v>
      </c>
      <c r="B50" s="126">
        <f>SUM(B42:B49)</f>
        <v>0</v>
      </c>
      <c r="C50" s="133"/>
      <c r="D50" s="16"/>
      <c r="E50" s="16"/>
    </row>
    <row r="51" spans="1:5" x14ac:dyDescent="0.35">
      <c r="A51" s="74" t="s">
        <v>64</v>
      </c>
      <c r="B51" s="127"/>
      <c r="C51" s="128"/>
      <c r="D51" s="16"/>
      <c r="E51" s="16"/>
    </row>
    <row r="52" spans="1:5" x14ac:dyDescent="0.35">
      <c r="A52" s="21" t="s">
        <v>166</v>
      </c>
      <c r="B52" s="125"/>
      <c r="C52" s="132"/>
      <c r="D52" s="16"/>
      <c r="E52" s="16"/>
    </row>
    <row r="53" spans="1:5" x14ac:dyDescent="0.35">
      <c r="A53" s="21" t="s">
        <v>167</v>
      </c>
      <c r="B53" s="125"/>
      <c r="C53" s="132"/>
      <c r="D53" s="16"/>
      <c r="E53" s="16"/>
    </row>
    <row r="54" spans="1:5" x14ac:dyDescent="0.35">
      <c r="A54" s="21" t="s">
        <v>168</v>
      </c>
      <c r="B54" s="125"/>
      <c r="C54" s="132"/>
      <c r="D54" s="16"/>
      <c r="E54" s="16"/>
    </row>
    <row r="55" spans="1:5" x14ac:dyDescent="0.35">
      <c r="A55" s="21" t="s">
        <v>169</v>
      </c>
      <c r="B55" s="125"/>
      <c r="C55" s="132"/>
      <c r="D55" s="16"/>
      <c r="E55" s="16"/>
    </row>
    <row r="56" spans="1:5" x14ac:dyDescent="0.35">
      <c r="A56" s="21" t="s">
        <v>65</v>
      </c>
      <c r="B56" s="125"/>
      <c r="C56" s="132"/>
      <c r="D56" s="16"/>
      <c r="E56" s="16"/>
    </row>
    <row r="57" spans="1:5" x14ac:dyDescent="0.35">
      <c r="A57" s="21" t="s">
        <v>170</v>
      </c>
      <c r="B57" s="125"/>
      <c r="C57" s="132"/>
      <c r="D57" s="16"/>
      <c r="E57" s="16"/>
    </row>
    <row r="58" spans="1:5" x14ac:dyDescent="0.35">
      <c r="A58" s="21" t="s">
        <v>206</v>
      </c>
      <c r="B58" s="125"/>
      <c r="C58" s="132"/>
      <c r="D58" s="16"/>
      <c r="E58" s="16"/>
    </row>
    <row r="59" spans="1:5" x14ac:dyDescent="0.35">
      <c r="A59" s="21" t="s">
        <v>207</v>
      </c>
      <c r="B59" s="125"/>
      <c r="C59" s="132"/>
      <c r="D59" s="16"/>
      <c r="E59" s="16"/>
    </row>
    <row r="60" spans="1:5" x14ac:dyDescent="0.35">
      <c r="A60" s="21" t="s">
        <v>171</v>
      </c>
      <c r="B60" s="125"/>
      <c r="C60" s="132"/>
      <c r="D60" s="16"/>
      <c r="E60" s="16"/>
    </row>
    <row r="61" spans="1:5" x14ac:dyDescent="0.35">
      <c r="A61" s="21" t="s">
        <v>66</v>
      </c>
      <c r="B61" s="125"/>
      <c r="C61" s="132"/>
      <c r="D61" s="16"/>
      <c r="E61" s="16"/>
    </row>
    <row r="62" spans="1:5" x14ac:dyDescent="0.35">
      <c r="A62" s="27" t="s">
        <v>67</v>
      </c>
      <c r="B62" s="126">
        <f>SUM(B52:B61)</f>
        <v>0</v>
      </c>
      <c r="C62" s="133"/>
      <c r="D62" s="16"/>
      <c r="E62" s="16"/>
    </row>
    <row r="63" spans="1:5" x14ac:dyDescent="0.35">
      <c r="A63" s="74" t="s">
        <v>68</v>
      </c>
      <c r="B63" s="127"/>
      <c r="C63" s="128"/>
      <c r="D63" s="16"/>
      <c r="E63" s="16"/>
    </row>
    <row r="64" spans="1:5" x14ac:dyDescent="0.35">
      <c r="A64" s="23" t="s">
        <v>208</v>
      </c>
      <c r="B64" s="129"/>
      <c r="C64" s="132"/>
      <c r="D64" s="16"/>
      <c r="E64" s="16"/>
    </row>
    <row r="65" spans="1:5" x14ac:dyDescent="0.35">
      <c r="A65" s="21" t="s">
        <v>209</v>
      </c>
      <c r="B65" s="129"/>
      <c r="C65" s="132"/>
      <c r="D65" s="16"/>
      <c r="E65" s="16"/>
    </row>
    <row r="66" spans="1:5" x14ac:dyDescent="0.35">
      <c r="A66" s="21" t="s">
        <v>69</v>
      </c>
      <c r="B66" s="129"/>
      <c r="C66" s="132"/>
      <c r="D66" s="16"/>
      <c r="E66" s="16"/>
    </row>
    <row r="67" spans="1:5" x14ac:dyDescent="0.35">
      <c r="A67" s="21" t="s">
        <v>210</v>
      </c>
      <c r="B67" s="129"/>
      <c r="C67" s="132"/>
      <c r="D67" s="16"/>
      <c r="E67" s="16"/>
    </row>
    <row r="68" spans="1:5" x14ac:dyDescent="0.35">
      <c r="A68" s="21" t="s">
        <v>211</v>
      </c>
      <c r="B68" s="129"/>
      <c r="C68" s="132"/>
      <c r="D68" s="16"/>
      <c r="E68" s="16"/>
    </row>
    <row r="69" spans="1:5" x14ac:dyDescent="0.35">
      <c r="A69" s="21" t="s">
        <v>212</v>
      </c>
      <c r="B69" s="129"/>
      <c r="C69" s="132"/>
      <c r="D69" s="16"/>
      <c r="E69" s="16"/>
    </row>
    <row r="70" spans="1:5" x14ac:dyDescent="0.35">
      <c r="A70" s="21" t="s">
        <v>213</v>
      </c>
      <c r="B70" s="129"/>
      <c r="C70" s="132"/>
      <c r="D70" s="16"/>
      <c r="E70" s="16"/>
    </row>
    <row r="71" spans="1:5" x14ac:dyDescent="0.35">
      <c r="A71" s="21" t="s">
        <v>214</v>
      </c>
      <c r="B71" s="129"/>
      <c r="C71" s="132"/>
      <c r="D71" s="16"/>
      <c r="E71" s="16"/>
    </row>
    <row r="72" spans="1:5" x14ac:dyDescent="0.35">
      <c r="A72" s="21" t="s">
        <v>172</v>
      </c>
      <c r="B72" s="129"/>
      <c r="C72" s="132"/>
      <c r="D72" s="16"/>
      <c r="E72" s="16"/>
    </row>
    <row r="73" spans="1:5" x14ac:dyDescent="0.35">
      <c r="A73" s="23" t="s">
        <v>173</v>
      </c>
      <c r="B73" s="129"/>
      <c r="C73" s="132"/>
      <c r="D73" s="16"/>
      <c r="E73" s="16"/>
    </row>
    <row r="74" spans="1:5" x14ac:dyDescent="0.35">
      <c r="A74" s="23" t="s">
        <v>66</v>
      </c>
      <c r="B74" s="129"/>
      <c r="C74" s="132"/>
      <c r="D74" s="16"/>
      <c r="E74" s="16"/>
    </row>
    <row r="75" spans="1:5" x14ac:dyDescent="0.35">
      <c r="A75" s="27" t="s">
        <v>70</v>
      </c>
      <c r="B75" s="126">
        <f>SUM(B64:B74)</f>
        <v>0</v>
      </c>
      <c r="C75" s="133"/>
      <c r="D75" s="16"/>
      <c r="E75" s="16"/>
    </row>
    <row r="76" spans="1:5" x14ac:dyDescent="0.35">
      <c r="A76" s="23" t="s">
        <v>71</v>
      </c>
      <c r="B76" s="125"/>
      <c r="C76" s="132"/>
      <c r="D76" s="16"/>
      <c r="E76" s="16"/>
    </row>
    <row r="77" spans="1:5" x14ac:dyDescent="0.35">
      <c r="A77" s="111" t="s">
        <v>72</v>
      </c>
      <c r="B77" s="126">
        <f>B33+B40+B50+B62+B75+B76</f>
        <v>0</v>
      </c>
      <c r="C77" s="133"/>
      <c r="D77" s="16"/>
      <c r="E77" s="16"/>
    </row>
    <row r="78" spans="1:5" x14ac:dyDescent="0.35">
      <c r="A78" s="111" t="s">
        <v>73</v>
      </c>
      <c r="B78" s="126">
        <f>B7+B14+B77</f>
        <v>0</v>
      </c>
      <c r="C78" s="133"/>
      <c r="D78" s="16"/>
      <c r="E78" s="16"/>
    </row>
    <row r="79" spans="1:5" x14ac:dyDescent="0.35">
      <c r="A79" s="27" t="s">
        <v>74</v>
      </c>
      <c r="B79" s="125"/>
      <c r="C79" s="132"/>
      <c r="D79" s="16"/>
      <c r="E79" s="16"/>
    </row>
    <row r="80" spans="1:5" x14ac:dyDescent="0.35">
      <c r="A80" s="68" t="s">
        <v>75</v>
      </c>
      <c r="B80" s="130"/>
      <c r="C80" s="128"/>
      <c r="D80" s="16"/>
      <c r="E80" s="22"/>
    </row>
    <row r="81" spans="1:5" x14ac:dyDescent="0.35">
      <c r="A81" s="23" t="s">
        <v>176</v>
      </c>
      <c r="B81" s="125"/>
      <c r="C81" s="132"/>
      <c r="D81" s="16"/>
      <c r="E81" s="16"/>
    </row>
    <row r="82" spans="1:5" x14ac:dyDescent="0.35">
      <c r="A82" s="23" t="s">
        <v>174</v>
      </c>
      <c r="B82" s="125"/>
      <c r="C82" s="132"/>
      <c r="D82" s="16"/>
      <c r="E82" s="16"/>
    </row>
    <row r="83" spans="1:5" x14ac:dyDescent="0.35">
      <c r="A83" s="23" t="s">
        <v>175</v>
      </c>
      <c r="B83" s="125"/>
      <c r="C83" s="132"/>
      <c r="D83" s="16"/>
      <c r="E83" s="16"/>
    </row>
    <row r="84" spans="1:5" x14ac:dyDescent="0.35">
      <c r="A84" s="26" t="s">
        <v>76</v>
      </c>
      <c r="B84" s="126">
        <f>SUM(B81:B83)</f>
        <v>0</v>
      </c>
      <c r="C84" s="134"/>
      <c r="D84" s="16"/>
      <c r="E84" s="16"/>
    </row>
    <row r="85" spans="1:5" x14ac:dyDescent="0.35">
      <c r="A85" s="68" t="s">
        <v>77</v>
      </c>
      <c r="B85" s="130"/>
      <c r="C85" s="131"/>
      <c r="D85" s="16"/>
      <c r="E85" s="22"/>
    </row>
    <row r="86" spans="1:5" x14ac:dyDescent="0.35">
      <c r="A86" s="28" t="s">
        <v>177</v>
      </c>
      <c r="B86" s="129"/>
      <c r="C86" s="135"/>
      <c r="D86" s="16"/>
      <c r="E86" s="16"/>
    </row>
    <row r="87" spans="1:5" x14ac:dyDescent="0.35">
      <c r="A87" s="105" t="s">
        <v>178</v>
      </c>
      <c r="B87" s="126" t="e">
        <f>B86/Rents!B9</f>
        <v>#DIV/0!</v>
      </c>
      <c r="C87" s="133"/>
      <c r="D87" s="29"/>
      <c r="E87" s="16"/>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70AD9-1C2E-4904-82E2-75F0F31B6CC0}">
  <dimension ref="A1:F32"/>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RowHeight="14.5" x14ac:dyDescent="0.35"/>
  <cols>
    <col min="1" max="1" width="60.54296875" customWidth="1"/>
    <col min="2" max="2" width="14.54296875" customWidth="1"/>
    <col min="3" max="3" width="40.54296875" customWidth="1"/>
    <col min="4" max="4" width="10.54296875" customWidth="1"/>
    <col min="5" max="5" width="14.453125" customWidth="1"/>
  </cols>
  <sheetData>
    <row r="1" spans="1:6" ht="18.5" x14ac:dyDescent="0.45">
      <c r="A1" s="7" t="s">
        <v>78</v>
      </c>
      <c r="B1" s="30"/>
      <c r="C1" s="31"/>
      <c r="E1" s="54"/>
      <c r="F1" s="41" t="s">
        <v>1</v>
      </c>
    </row>
    <row r="2" spans="1:6" ht="43.5" x14ac:dyDescent="0.35">
      <c r="A2" s="60" t="s">
        <v>79</v>
      </c>
      <c r="B2" s="61" t="s">
        <v>38</v>
      </c>
      <c r="C2" s="62" t="s">
        <v>39</v>
      </c>
      <c r="E2" s="44"/>
      <c r="F2" s="41" t="s">
        <v>107</v>
      </c>
    </row>
    <row r="3" spans="1:6" x14ac:dyDescent="0.35">
      <c r="A3" s="58" t="s">
        <v>80</v>
      </c>
      <c r="B3" s="58"/>
      <c r="C3" s="58"/>
      <c r="D3" s="16"/>
      <c r="E3" s="3"/>
    </row>
    <row r="4" spans="1:6" x14ac:dyDescent="0.35">
      <c r="A4" s="23" t="s">
        <v>179</v>
      </c>
      <c r="B4" s="136">
        <f>(Rents!B5*Rents!D5+Rents!B6*Rents!D6+Rents!B7*Rents!D7+Rents!B8*Rents!D8+Rents!B11*Rents!D11+Rents!B12*Rents!D12+Rents!B13*Rents!D13+Rents!B14*Rents!D14)*12</f>
        <v>0</v>
      </c>
      <c r="C4" s="141"/>
      <c r="D4" s="31"/>
      <c r="E4" s="31"/>
    </row>
    <row r="5" spans="1:6" x14ac:dyDescent="0.35">
      <c r="A5" s="23" t="s">
        <v>180</v>
      </c>
      <c r="B5" s="136">
        <f>(Rents!B11*Rents!D11+Rents!B12*Rents!D12+Rents!B13*Rents!D13+Rents!B14*Rents!D14)*12</f>
        <v>0</v>
      </c>
      <c r="C5" s="142"/>
      <c r="D5" s="31"/>
      <c r="E5" s="31"/>
    </row>
    <row r="6" spans="1:6" x14ac:dyDescent="0.35">
      <c r="A6" s="23" t="s">
        <v>181</v>
      </c>
      <c r="B6" s="136">
        <f>(Rents!B5*Rents!D5+Rents!B6*Rents!D6+Rents!B7*Rents!D7+Rents!B8*Rents!D8)*12</f>
        <v>0</v>
      </c>
      <c r="C6" s="143"/>
      <c r="D6" s="31"/>
      <c r="E6" s="31"/>
    </row>
    <row r="7" spans="1:6" x14ac:dyDescent="0.35">
      <c r="A7" s="23" t="s">
        <v>182</v>
      </c>
      <c r="B7" s="136">
        <f>Rents!D19*12</f>
        <v>0</v>
      </c>
      <c r="C7" s="143"/>
      <c r="D7" s="31"/>
      <c r="E7" s="31"/>
    </row>
    <row r="8" spans="1:6" x14ac:dyDescent="0.35">
      <c r="A8" s="23" t="s">
        <v>183</v>
      </c>
      <c r="B8" s="136">
        <f>(Rents!D17*(Application!B60+Application!B61+Application!B64+Application!B65+Application!B68+Application!B69))*12</f>
        <v>0</v>
      </c>
      <c r="C8" s="143"/>
      <c r="D8" s="31"/>
      <c r="E8" s="31"/>
    </row>
    <row r="9" spans="1:6" x14ac:dyDescent="0.35">
      <c r="A9" s="23" t="s">
        <v>184</v>
      </c>
      <c r="B9" s="136">
        <f>Rents!D20*12</f>
        <v>0</v>
      </c>
      <c r="C9" s="143"/>
      <c r="D9" s="31"/>
      <c r="E9" s="31"/>
    </row>
    <row r="10" spans="1:6" x14ac:dyDescent="0.35">
      <c r="A10" s="32" t="s">
        <v>185</v>
      </c>
      <c r="B10" s="137"/>
      <c r="C10" s="144"/>
      <c r="D10" s="31"/>
      <c r="E10" s="31"/>
    </row>
    <row r="11" spans="1:6" x14ac:dyDescent="0.35">
      <c r="A11" s="23" t="s">
        <v>186</v>
      </c>
      <c r="B11" s="136">
        <f>SUM((B4+B7+B8+B9+B10))</f>
        <v>0</v>
      </c>
      <c r="C11" s="145"/>
      <c r="D11" s="31"/>
      <c r="E11" s="31"/>
    </row>
    <row r="12" spans="1:6" x14ac:dyDescent="0.35">
      <c r="A12" s="23" t="s">
        <v>187</v>
      </c>
      <c r="B12" s="138"/>
      <c r="C12" s="144"/>
      <c r="D12" s="31"/>
      <c r="E12" s="31"/>
    </row>
    <row r="13" spans="1:6" x14ac:dyDescent="0.35">
      <c r="A13" s="23" t="s">
        <v>188</v>
      </c>
      <c r="B13" s="138"/>
      <c r="C13" s="144"/>
      <c r="D13" s="31"/>
      <c r="E13" s="31"/>
    </row>
    <row r="14" spans="1:6" x14ac:dyDescent="0.35">
      <c r="A14" s="23" t="s">
        <v>199</v>
      </c>
      <c r="B14" s="136">
        <f>B11*(1-B12-B13)</f>
        <v>0</v>
      </c>
      <c r="C14" s="143"/>
      <c r="D14" s="31"/>
      <c r="E14" s="31"/>
    </row>
    <row r="15" spans="1:6" x14ac:dyDescent="0.35">
      <c r="A15" s="59" t="s">
        <v>81</v>
      </c>
      <c r="B15" s="127"/>
      <c r="C15" s="128"/>
      <c r="D15" s="31"/>
      <c r="E15" s="31"/>
    </row>
    <row r="16" spans="1:6" x14ac:dyDescent="0.35">
      <c r="A16" s="23" t="s">
        <v>82</v>
      </c>
      <c r="B16" s="137"/>
      <c r="C16" s="144"/>
      <c r="D16" s="31"/>
      <c r="E16" s="31"/>
    </row>
    <row r="17" spans="1:5" x14ac:dyDescent="0.35">
      <c r="A17" s="23" t="s">
        <v>189</v>
      </c>
      <c r="B17" s="137"/>
      <c r="C17" s="144"/>
      <c r="D17" s="31"/>
      <c r="E17" s="31"/>
    </row>
    <row r="18" spans="1:5" x14ac:dyDescent="0.35">
      <c r="A18" s="23" t="s">
        <v>190</v>
      </c>
      <c r="B18" s="137"/>
      <c r="C18" s="144"/>
      <c r="D18" s="31"/>
      <c r="E18" s="31"/>
    </row>
    <row r="19" spans="1:5" x14ac:dyDescent="0.35">
      <c r="A19" s="23" t="s">
        <v>191</v>
      </c>
      <c r="B19" s="137"/>
      <c r="C19" s="144"/>
      <c r="D19" s="31"/>
    </row>
    <row r="20" spans="1:5" x14ac:dyDescent="0.35">
      <c r="A20" s="23" t="s">
        <v>83</v>
      </c>
      <c r="B20" s="137"/>
      <c r="C20" s="144"/>
      <c r="D20" s="31"/>
    </row>
    <row r="21" spans="1:5" x14ac:dyDescent="0.35">
      <c r="A21" s="23" t="s">
        <v>192</v>
      </c>
      <c r="B21" s="137"/>
      <c r="C21" s="144"/>
      <c r="D21" s="31"/>
    </row>
    <row r="22" spans="1:5" x14ac:dyDescent="0.35">
      <c r="A22" s="23" t="s">
        <v>193</v>
      </c>
      <c r="B22" s="137"/>
      <c r="C22" s="144"/>
      <c r="D22" s="31"/>
    </row>
    <row r="23" spans="1:5" x14ac:dyDescent="0.35">
      <c r="A23" s="23" t="s">
        <v>220</v>
      </c>
      <c r="B23" s="137"/>
      <c r="C23" s="144"/>
      <c r="D23" s="31"/>
    </row>
    <row r="24" spans="1:5" x14ac:dyDescent="0.35">
      <c r="A24" s="23" t="s">
        <v>194</v>
      </c>
      <c r="B24" s="137"/>
      <c r="C24" s="144"/>
      <c r="D24" s="31"/>
      <c r="E24" s="31"/>
    </row>
    <row r="25" spans="1:5" x14ac:dyDescent="0.35">
      <c r="A25" s="23" t="s">
        <v>84</v>
      </c>
      <c r="B25" s="137"/>
      <c r="C25" s="144"/>
      <c r="D25" s="31"/>
      <c r="E25" s="31"/>
    </row>
    <row r="26" spans="1:5" x14ac:dyDescent="0.35">
      <c r="A26" s="23" t="s">
        <v>42</v>
      </c>
      <c r="B26" s="137"/>
      <c r="C26" s="144"/>
      <c r="D26" s="31"/>
      <c r="E26" s="31"/>
    </row>
    <row r="27" spans="1:5" x14ac:dyDescent="0.35">
      <c r="A27" s="23" t="s">
        <v>200</v>
      </c>
      <c r="B27" s="136">
        <f>SUM(B16:B26)</f>
        <v>0</v>
      </c>
      <c r="C27" s="146"/>
      <c r="D27" s="33"/>
      <c r="E27" s="31"/>
    </row>
    <row r="28" spans="1:5" x14ac:dyDescent="0.35">
      <c r="A28" s="23" t="s">
        <v>198</v>
      </c>
      <c r="B28" s="139" t="e">
        <f>B27/B4</f>
        <v>#DIV/0!</v>
      </c>
      <c r="C28" s="146"/>
      <c r="D28" s="31"/>
      <c r="E28" s="31"/>
    </row>
    <row r="29" spans="1:5" x14ac:dyDescent="0.35">
      <c r="A29" s="59" t="s">
        <v>85</v>
      </c>
      <c r="B29" s="127"/>
      <c r="C29" s="128"/>
      <c r="D29" s="31"/>
      <c r="E29" s="31"/>
    </row>
    <row r="30" spans="1:5" x14ac:dyDescent="0.35">
      <c r="A30" s="23" t="s">
        <v>197</v>
      </c>
      <c r="B30" s="136">
        <f>B14-B27</f>
        <v>0</v>
      </c>
      <c r="C30" s="145"/>
      <c r="D30" s="31"/>
      <c r="E30" s="31"/>
    </row>
    <row r="31" spans="1:5" x14ac:dyDescent="0.35">
      <c r="A31" s="23" t="s">
        <v>195</v>
      </c>
      <c r="B31" s="137"/>
      <c r="C31" s="144"/>
      <c r="D31" s="31"/>
      <c r="E31" s="31"/>
    </row>
    <row r="32" spans="1:5" x14ac:dyDescent="0.35">
      <c r="A32" s="23" t="s">
        <v>196</v>
      </c>
      <c r="B32" s="140" t="e">
        <f>B30/B31</f>
        <v>#DIV/0!</v>
      </c>
      <c r="C32" s="146"/>
      <c r="D32" s="31"/>
      <c r="E32" s="31"/>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3D601E-A0DA-44E5-9A86-F5ED0C281C92}">
  <dimension ref="A1:E12"/>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RowHeight="14.5" x14ac:dyDescent="0.35"/>
  <cols>
    <col min="1" max="1" width="11.453125" bestFit="1" customWidth="1"/>
    <col min="2" max="5" width="11" customWidth="1"/>
  </cols>
  <sheetData>
    <row r="1" spans="1:5" ht="15.65" customHeight="1" x14ac:dyDescent="0.35">
      <c r="A1" s="102" t="s">
        <v>221</v>
      </c>
      <c r="B1" s="103"/>
      <c r="C1" s="103"/>
      <c r="D1" s="103"/>
      <c r="E1" s="104"/>
    </row>
    <row r="2" spans="1:5" ht="30" customHeight="1" x14ac:dyDescent="0.35">
      <c r="A2" s="57" t="s">
        <v>99</v>
      </c>
      <c r="B2" s="57" t="s">
        <v>32</v>
      </c>
      <c r="C2" s="57" t="s">
        <v>100</v>
      </c>
      <c r="D2" s="57" t="s">
        <v>101</v>
      </c>
      <c r="E2" s="57" t="s">
        <v>102</v>
      </c>
    </row>
    <row r="3" spans="1:5" x14ac:dyDescent="0.35">
      <c r="A3" s="37" t="s">
        <v>11</v>
      </c>
      <c r="B3" s="38">
        <v>1036</v>
      </c>
      <c r="C3" s="38">
        <v>1456</v>
      </c>
      <c r="D3" s="38">
        <v>1809</v>
      </c>
      <c r="E3" s="38">
        <v>2224</v>
      </c>
    </row>
    <row r="4" spans="1:5" x14ac:dyDescent="0.35">
      <c r="A4" s="37" t="s">
        <v>12</v>
      </c>
      <c r="B4" s="38">
        <v>1036</v>
      </c>
      <c r="C4" s="38">
        <v>1258</v>
      </c>
      <c r="D4" s="38">
        <v>1196</v>
      </c>
      <c r="E4" s="38">
        <v>1895</v>
      </c>
    </row>
    <row r="5" spans="1:5" x14ac:dyDescent="0.35">
      <c r="A5" s="37" t="s">
        <v>13</v>
      </c>
      <c r="B5" s="38">
        <v>1036</v>
      </c>
      <c r="C5" s="38">
        <v>1446</v>
      </c>
      <c r="D5" s="38">
        <v>1593</v>
      </c>
      <c r="E5" s="38">
        <v>1895</v>
      </c>
    </row>
    <row r="6" spans="1:5" x14ac:dyDescent="0.35">
      <c r="A6" s="37" t="s">
        <v>14</v>
      </c>
      <c r="B6" s="38">
        <v>1068</v>
      </c>
      <c r="C6" s="38">
        <v>1425</v>
      </c>
      <c r="D6" s="38">
        <v>1653</v>
      </c>
      <c r="E6" s="38">
        <v>1946</v>
      </c>
    </row>
    <row r="7" spans="1:5" x14ac:dyDescent="0.35">
      <c r="A7" s="37" t="s">
        <v>15</v>
      </c>
      <c r="B7" s="38">
        <v>1036</v>
      </c>
      <c r="C7" s="38">
        <v>1396</v>
      </c>
      <c r="D7" s="38">
        <v>1640</v>
      </c>
      <c r="E7" s="38">
        <v>1714</v>
      </c>
    </row>
    <row r="8" spans="1:5" x14ac:dyDescent="0.35">
      <c r="A8" s="37" t="s">
        <v>18</v>
      </c>
      <c r="B8" s="38">
        <v>1036</v>
      </c>
      <c r="C8" s="38">
        <v>1129</v>
      </c>
      <c r="D8" s="38">
        <v>1244</v>
      </c>
      <c r="E8" s="38">
        <v>1895</v>
      </c>
    </row>
    <row r="9" spans="1:5" x14ac:dyDescent="0.35">
      <c r="A9" s="37" t="s">
        <v>17</v>
      </c>
      <c r="B9" s="38">
        <v>1036</v>
      </c>
      <c r="C9" s="38">
        <v>1320</v>
      </c>
      <c r="D9" s="38">
        <v>1755</v>
      </c>
      <c r="E9" s="38">
        <v>1895</v>
      </c>
    </row>
    <row r="10" spans="1:5" x14ac:dyDescent="0.35">
      <c r="A10" s="37" t="s">
        <v>16</v>
      </c>
      <c r="B10" s="38">
        <v>1036</v>
      </c>
      <c r="C10" s="38">
        <v>1287</v>
      </c>
      <c r="D10" s="38">
        <v>1433</v>
      </c>
      <c r="E10" s="38">
        <v>1533</v>
      </c>
    </row>
    <row r="12" spans="1:5" x14ac:dyDescent="0.35">
      <c r="A12" s="39" t="s">
        <v>103</v>
      </c>
      <c r="B12" s="39" t="s">
        <v>222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Application</vt:lpstr>
      <vt:lpstr>Rents</vt:lpstr>
      <vt:lpstr>Capital</vt:lpstr>
      <vt:lpstr>Operating</vt:lpstr>
      <vt:lpstr>AMR</vt:lpstr>
    </vt:vector>
  </TitlesOfParts>
  <Company>Regional Municipality of Durham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Blake</dc:creator>
  <cp:lastModifiedBy>Michael Blake</cp:lastModifiedBy>
  <dcterms:created xsi:type="dcterms:W3CDTF">2022-07-20T14:11:33Z</dcterms:created>
  <dcterms:modified xsi:type="dcterms:W3CDTF">2024-09-11T14:49:42Z</dcterms:modified>
</cp:coreProperties>
</file>